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9975" activeTab="1"/>
  </bookViews>
  <sheets>
    <sheet name="ffifutam1" sheetId="1" r:id="rId1"/>
    <sheet name="ffifutam2" sheetId="2" r:id="rId2"/>
    <sheet name="nöifutam1" sheetId="3" r:id="rId3"/>
    <sheet name="nöifutam2" sheetId="4" r:id="rId4"/>
    <sheet name="összffi" sheetId="5" r:id="rId5"/>
    <sheet name="össznöi" sheetId="6" r:id="rId6"/>
    <sheet name="orszag" sheetId="7" r:id="rId7"/>
  </sheets>
  <definedNames/>
  <calcPr fullCalcOnLoad="1"/>
</workbook>
</file>

<file path=xl/sharedStrings.xml><?xml version="1.0" encoding="utf-8"?>
<sst xmlns="http://schemas.openxmlformats.org/spreadsheetml/2006/main" count="2348" uniqueCount="694">
  <si>
    <t>Össz</t>
  </si>
  <si>
    <t xml:space="preserve">FRA </t>
  </si>
  <si>
    <t xml:space="preserve">SVK </t>
  </si>
  <si>
    <t xml:space="preserve">SWE </t>
  </si>
  <si>
    <t xml:space="preserve">CZE </t>
  </si>
  <si>
    <t xml:space="preserve">AUT </t>
  </si>
  <si>
    <t xml:space="preserve">GBR </t>
  </si>
  <si>
    <t>DNF1</t>
  </si>
  <si>
    <t xml:space="preserve">SUI </t>
  </si>
  <si>
    <t xml:space="preserve">CAN </t>
  </si>
  <si>
    <t xml:space="preserve">ITA </t>
  </si>
  <si>
    <t xml:space="preserve">USA </t>
  </si>
  <si>
    <t xml:space="preserve">SPA </t>
  </si>
  <si>
    <t xml:space="preserve">GER </t>
  </si>
  <si>
    <t xml:space="preserve">SLO </t>
  </si>
  <si>
    <t xml:space="preserve">NOR </t>
  </si>
  <si>
    <t xml:space="preserve">JPN </t>
  </si>
  <si>
    <t xml:space="preserve">POL </t>
  </si>
  <si>
    <t xml:space="preserve">FIN </t>
  </si>
  <si>
    <t>DNF2</t>
  </si>
  <si>
    <t>Ország</t>
  </si>
  <si>
    <t xml:space="preserve">Rebensburg, Viktoria </t>
  </si>
  <si>
    <t xml:space="preserve">Hölzl, Kathrin </t>
  </si>
  <si>
    <t xml:space="preserve">Poutiainen, Tanja </t>
  </si>
  <si>
    <t xml:space="preserve">Mölgg, Manuela </t>
  </si>
  <si>
    <t xml:space="preserve">Maze, Tina </t>
  </si>
  <si>
    <t xml:space="preserve">Riesch, Maria </t>
  </si>
  <si>
    <t xml:space="preserve">Zettel, Kathrin </t>
  </si>
  <si>
    <t xml:space="preserve">Pietilä-Holmner, Maria </t>
  </si>
  <si>
    <t xml:space="preserve">Görgl, Elisabeth </t>
  </si>
  <si>
    <t xml:space="preserve">Brignone, Federica </t>
  </si>
  <si>
    <t xml:space="preserve">Pärson, Anja </t>
  </si>
  <si>
    <t xml:space="preserve">Karbon, Denise </t>
  </si>
  <si>
    <t xml:space="preserve">Kirchgasser, Michaela </t>
  </si>
  <si>
    <t xml:space="preserve">Worley, Tessa </t>
  </si>
  <si>
    <t xml:space="preserve">Fischbacher, Andrea </t>
  </si>
  <si>
    <t xml:space="preserve">Suter, Fabienne </t>
  </si>
  <si>
    <t xml:space="preserve">Mancuso, Julia </t>
  </si>
  <si>
    <t xml:space="preserve">Vonn, Lindsey </t>
  </si>
  <si>
    <t xml:space="preserve">Gianesini, Giulia </t>
  </si>
  <si>
    <t xml:space="preserve">Gut, Lara </t>
  </si>
  <si>
    <t xml:space="preserve">Schleper, Sarah </t>
  </si>
  <si>
    <t xml:space="preserve">Gius, Nicole </t>
  </si>
  <si>
    <t xml:space="preserve">Marmottan, Anemone </t>
  </si>
  <si>
    <t xml:space="preserve">Köhle, Stefanie </t>
  </si>
  <si>
    <t xml:space="preserve">Alfieri, Camilla </t>
  </si>
  <si>
    <t xml:space="preserve">Bertrand, Marion </t>
  </si>
  <si>
    <t xml:space="preserve">Curtoni, Irene </t>
  </si>
  <si>
    <t xml:space="preserve">Alcott, Chemmy </t>
  </si>
  <si>
    <t xml:space="preserve">Siebenhofer, Ramona </t>
  </si>
  <si>
    <t xml:space="preserve">Jacquemod, Ingrid </t>
  </si>
  <si>
    <t xml:space="preserve">Prefontaine, Marie-Pier </t>
  </si>
  <si>
    <t xml:space="preserve">Løseth, Lene </t>
  </si>
  <si>
    <t xml:space="preserve">Dürr, Lena </t>
  </si>
  <si>
    <t xml:space="preserve">Zuzulová, Veronika </t>
  </si>
  <si>
    <t xml:space="preserve">Hosp, Nicole </t>
  </si>
  <si>
    <t xml:space="preserve">Gagnon, Marie-Michele </t>
  </si>
  <si>
    <t xml:space="preserve">Schild, Bernadette </t>
  </si>
  <si>
    <t xml:space="preserve">Drev, Ana </t>
  </si>
  <si>
    <t xml:space="preserve">Lindell-Vikarby, Jessica </t>
  </si>
  <si>
    <t xml:space="preserve">Rienda, Maria José </t>
  </si>
  <si>
    <t xml:space="preserve">Sejersted, Lotte Smiseth </t>
  </si>
  <si>
    <t xml:space="preserve">Barthet, Anne-Sophie </t>
  </si>
  <si>
    <t xml:space="preserve">Kling, Kajsa </t>
  </si>
  <si>
    <t xml:space="preserve">Hector, Sara </t>
  </si>
  <si>
    <t xml:space="preserve">Fernsebner, Carolin </t>
  </si>
  <si>
    <t xml:space="preserve">Fuhrer, Kathrin </t>
  </si>
  <si>
    <t xml:space="preserve">McJames, Megan </t>
  </si>
  <si>
    <t xml:space="preserve">Dettling, Andrea </t>
  </si>
  <si>
    <t xml:space="preserve">Altacher, Margret </t>
  </si>
  <si>
    <t xml:space="preserve">Riesch, Susanne </t>
  </si>
  <si>
    <t xml:space="preserve">Baud, Adeline </t>
  </si>
  <si>
    <t xml:space="preserve">Marsaglia, Francesca </t>
  </si>
  <si>
    <t xml:space="preserve">Fenninger, Anna </t>
  </si>
  <si>
    <t xml:space="preserve">Hansdotter, Frida </t>
  </si>
  <si>
    <t xml:space="preserve">Fausa, Chloe Margrethe </t>
  </si>
  <si>
    <t xml:space="preserve">Curtoni, Elena </t>
  </si>
  <si>
    <t xml:space="preserve">Zahrobská, Šárka </t>
  </si>
  <si>
    <t xml:space="preserve">Leinonen, Sanni </t>
  </si>
  <si>
    <t xml:space="preserve">Ferk, Maruša </t>
  </si>
  <si>
    <t xml:space="preserve">Gasienica Daniel, Agnieszka </t>
  </si>
  <si>
    <t xml:space="preserve">Hasegawa Emi </t>
  </si>
  <si>
    <t xml:space="preserve">Kiyosawa Emiko </t>
  </si>
  <si>
    <t xml:space="preserve">Grosvold, Thea </t>
  </si>
  <si>
    <t xml:space="preserve">Holdener, Wendy </t>
  </si>
  <si>
    <t xml:space="preserve">Stevens, Victoria </t>
  </si>
  <si>
    <t xml:space="preserve">Paulathová, Katerina </t>
  </si>
  <si>
    <t xml:space="preserve">Noens, Nastasia </t>
  </si>
  <si>
    <t>Ausztria</t>
  </si>
  <si>
    <t>pont</t>
  </si>
  <si>
    <t>síző</t>
  </si>
  <si>
    <t>pont/fő</t>
  </si>
  <si>
    <t>Kanada</t>
  </si>
  <si>
    <t>Csehország</t>
  </si>
  <si>
    <t>Finnország</t>
  </si>
  <si>
    <t>Franciaország</t>
  </si>
  <si>
    <t>Nagy-Britannia</t>
  </si>
  <si>
    <t>Németország</t>
  </si>
  <si>
    <t>NŐK</t>
  </si>
  <si>
    <t>Olaszország</t>
  </si>
  <si>
    <t>Japán</t>
  </si>
  <si>
    <t>Norvégia</t>
  </si>
  <si>
    <t>Lengyelország</t>
  </si>
  <si>
    <t>Szlovénia</t>
  </si>
  <si>
    <t>Spanyolország</t>
  </si>
  <si>
    <t>Svájc</t>
  </si>
  <si>
    <t>Szlovákia</t>
  </si>
  <si>
    <t>Svédország</t>
  </si>
  <si>
    <t>USA</t>
  </si>
  <si>
    <t xml:space="preserve">CRO </t>
  </si>
  <si>
    <t xml:space="preserve">LIE </t>
  </si>
  <si>
    <t xml:space="preserve">BEL </t>
  </si>
  <si>
    <t xml:space="preserve">AND </t>
  </si>
  <si>
    <t xml:space="preserve">LAT </t>
  </si>
  <si>
    <t>SL</t>
  </si>
  <si>
    <t>GS</t>
  </si>
  <si>
    <t>SG</t>
  </si>
  <si>
    <t>SC</t>
  </si>
  <si>
    <t xml:space="preserve">Gasuna, Lelde </t>
  </si>
  <si>
    <t xml:space="preserve">Schild, Marlies </t>
  </si>
  <si>
    <t xml:space="preserve">Aubert, Sandrine </t>
  </si>
  <si>
    <t xml:space="preserve">Jelušić, Ana </t>
  </si>
  <si>
    <t xml:space="preserve">Dürr, Katharina </t>
  </si>
  <si>
    <t xml:space="preserve">Chmelar, Fanny </t>
  </si>
  <si>
    <t xml:space="preserve">Geiger, Christina </t>
  </si>
  <si>
    <t xml:space="preserve">Borssen, Therese </t>
  </si>
  <si>
    <t xml:space="preserve">Goodman, Anna </t>
  </si>
  <si>
    <t xml:space="preserve">Dautherives, Claire </t>
  </si>
  <si>
    <t xml:space="preserve">Feierabend, Denise </t>
  </si>
  <si>
    <t xml:space="preserve">Gini, Sandra </t>
  </si>
  <si>
    <t xml:space="preserve">Hübner, Monica </t>
  </si>
  <si>
    <t xml:space="preserve">Wikström, Emelie </t>
  </si>
  <si>
    <t xml:space="preserve">Routhier, Eve </t>
  </si>
  <si>
    <t xml:space="preserve">Phelan, Brittany </t>
  </si>
  <si>
    <t xml:space="preserve">Perner, Nina </t>
  </si>
  <si>
    <t xml:space="preserve">Bonjour, Aline </t>
  </si>
  <si>
    <t xml:space="preserve">Wirth, Barbara </t>
  </si>
  <si>
    <t xml:space="preserve">Mielzynski, Erin </t>
  </si>
  <si>
    <t xml:space="preserve">Nigg, Marina </t>
  </si>
  <si>
    <t xml:space="preserve">Daum, Alexandra </t>
  </si>
  <si>
    <t xml:space="preserve">Borsotti, Camilla </t>
  </si>
  <si>
    <t xml:space="preserve">Duke, Hailey </t>
  </si>
  <si>
    <t xml:space="preserve">Good, Esther </t>
  </si>
  <si>
    <t xml:space="preserve">Eklund, Nathalie </t>
  </si>
  <si>
    <t xml:space="preserve">Schnarf, Johanna </t>
  </si>
  <si>
    <t xml:space="preserve">Persyn, Karen </t>
  </si>
  <si>
    <t xml:space="preserve">Jazbec, Katja </t>
  </si>
  <si>
    <t xml:space="preserve">Bühler, Rebecca </t>
  </si>
  <si>
    <t xml:space="preserve">Gantnerová, Jana </t>
  </si>
  <si>
    <t xml:space="preserve">Depauli, Jessica </t>
  </si>
  <si>
    <t xml:space="preserve">Gutiérrez, Mireia </t>
  </si>
  <si>
    <t xml:space="preserve">Rove, Kristiina </t>
  </si>
  <si>
    <t xml:space="preserve">Soppela, Merle </t>
  </si>
  <si>
    <t xml:space="preserve">Okamoto Noe </t>
  </si>
  <si>
    <t xml:space="preserve">Toivonen, Lotta </t>
  </si>
  <si>
    <t xml:space="preserve">Smutná, Michaela </t>
  </si>
  <si>
    <t xml:space="preserve">Karasińska, Katarzyna </t>
  </si>
  <si>
    <t>Levi SL</t>
  </si>
  <si>
    <t>Sölden GS</t>
  </si>
  <si>
    <t>Liechtenstein</t>
  </si>
  <si>
    <t>Horvátország</t>
  </si>
  <si>
    <t>Belgium</t>
  </si>
  <si>
    <t>Lettország</t>
  </si>
  <si>
    <t>Andorra</t>
  </si>
  <si>
    <t xml:space="preserve">MDA </t>
  </si>
  <si>
    <t xml:space="preserve">ISL </t>
  </si>
  <si>
    <t xml:space="preserve">RUS </t>
  </si>
  <si>
    <t xml:space="preserve">BUL </t>
  </si>
  <si>
    <t>FFI</t>
  </si>
  <si>
    <t xml:space="preserve">Lizeroux, Julien </t>
  </si>
  <si>
    <t xml:space="preserve">Neureuther, Felix </t>
  </si>
  <si>
    <t xml:space="preserve">Kostelić, Ivica </t>
  </si>
  <si>
    <t xml:space="preserve">Zurbriggen, Silvan </t>
  </si>
  <si>
    <t>Raich, Benjamin</t>
  </si>
  <si>
    <t xml:space="preserve">Herbst, Reinfried </t>
  </si>
  <si>
    <t xml:space="preserve">Grange, Jean-Baptiste </t>
  </si>
  <si>
    <t xml:space="preserve">Janyk, Michael </t>
  </si>
  <si>
    <t xml:space="preserve">Hargin, Mattias </t>
  </si>
  <si>
    <t xml:space="preserve">Pranger, Manfred </t>
  </si>
  <si>
    <t xml:space="preserve">Hirscher, Marcel </t>
  </si>
  <si>
    <t xml:space="preserve">Razzoli, Giuliano </t>
  </si>
  <si>
    <t xml:space="preserve">Mölgg, Manfred </t>
  </si>
  <si>
    <t xml:space="preserve">Cousineau, Julien </t>
  </si>
  <si>
    <t>Myhrer, André</t>
  </si>
  <si>
    <t xml:space="preserve">Ligety, Ted </t>
  </si>
  <si>
    <t xml:space="preserve">Valenčič, Mitja </t>
  </si>
  <si>
    <t xml:space="preserve">Missillier, Steve </t>
  </si>
  <si>
    <t xml:space="preserve">Myhre, Lars Elton </t>
  </si>
  <si>
    <t xml:space="preserve">Imboden, Urs </t>
  </si>
  <si>
    <t xml:space="preserve">Bäck, Axel </t>
  </si>
  <si>
    <t xml:space="preserve">Sasaki Akira </t>
  </si>
  <si>
    <t xml:space="preserve">Gini, Marc </t>
  </si>
  <si>
    <t xml:space="preserve">Yuasa Naoki </t>
  </si>
  <si>
    <t xml:space="preserve">Spence, Brad </t>
  </si>
  <si>
    <t xml:space="preserve">Larsson, Markus </t>
  </si>
  <si>
    <t xml:space="preserve">Deville, Cristian </t>
  </si>
  <si>
    <t xml:space="preserve">Lahdenperä, Anton </t>
  </si>
  <si>
    <t xml:space="preserve">Matt, Mario </t>
  </si>
  <si>
    <t xml:space="preserve">Hörl, Wolfgang </t>
  </si>
  <si>
    <t xml:space="preserve">Vajdič, Bernard </t>
  </si>
  <si>
    <t xml:space="preserve">Miller, Bode </t>
  </si>
  <si>
    <t xml:space="preserve">Jansrud, Kjetil </t>
  </si>
  <si>
    <t xml:space="preserve">Dreier, Christoph </t>
  </si>
  <si>
    <t xml:space="preserve">Brandenburg, Will </t>
  </si>
  <si>
    <t xml:space="preserve">Byggmark, Jens </t>
  </si>
  <si>
    <t>Škube, Matič</t>
  </si>
  <si>
    <t xml:space="preserve">Stutz, Paul </t>
  </si>
  <si>
    <t xml:space="preserve">Palander, Kalle </t>
  </si>
  <si>
    <t xml:space="preserve">Bank, Ondřej </t>
  </si>
  <si>
    <t xml:space="preserve">Obert, Anthony </t>
  </si>
  <si>
    <t xml:space="preserve">Digruber, Marc </t>
  </si>
  <si>
    <t xml:space="preserve">Vogel, Markus </t>
  </si>
  <si>
    <t xml:space="preserve">Tissot, Maxime </t>
  </si>
  <si>
    <t xml:space="preserve">Biggs, Patrick </t>
  </si>
  <si>
    <t xml:space="preserve">Thaler, Patrick </t>
  </si>
  <si>
    <t xml:space="preserve">Trejbal, Filip </t>
  </si>
  <si>
    <t xml:space="preserve">Tonetti, Riccardo </t>
  </si>
  <si>
    <t xml:space="preserve">Gross, Stefano </t>
  </si>
  <si>
    <t xml:space="preserve">White, Trevor </t>
  </si>
  <si>
    <t xml:space="preserve">Bechter, Patrick </t>
  </si>
  <si>
    <t xml:space="preserve">Murisier, Justin </t>
  </si>
  <si>
    <t>Björgvinsson, Björgvin Heiðarr</t>
  </si>
  <si>
    <t xml:space="preserve">Kasper, Nolan </t>
  </si>
  <si>
    <t xml:space="preserve">Haugen, Leif Kristian </t>
  </si>
  <si>
    <t xml:space="preserve">Pinturault, Alexis </t>
  </si>
  <si>
    <t xml:space="preserve">Dopfer, Fritz </t>
  </si>
  <si>
    <t xml:space="preserve">Muffat Jeandet, Victor </t>
  </si>
  <si>
    <t xml:space="preserve">Granstrom, Colby </t>
  </si>
  <si>
    <t xml:space="preserve">Andersson, Oscar </t>
  </si>
  <si>
    <t xml:space="preserve">Dragšič, Mitja </t>
  </si>
  <si>
    <t xml:space="preserve">Mermillod Blondin, Thomas </t>
  </si>
  <si>
    <t xml:space="preserve">Šamšal, Dalibor </t>
  </si>
  <si>
    <t xml:space="preserve">Malmstrom, Victor </t>
  </si>
  <si>
    <t xml:space="preserve">Zrnčić-Dim, Natko </t>
  </si>
  <si>
    <t xml:space="preserve">Borsotti, Giovanni </t>
  </si>
  <si>
    <t xml:space="preserve">Baxter, Noel </t>
  </si>
  <si>
    <t xml:space="preserve">Horosilov, Alekszander </t>
  </si>
  <si>
    <t xml:space="preserve">Semple, Ryan </t>
  </si>
  <si>
    <t xml:space="preserve">Jitloff, Tim </t>
  </si>
  <si>
    <t xml:space="preserve">Saxvall, Per </t>
  </si>
  <si>
    <t xml:space="preserve">Sandell, Marcus </t>
  </si>
  <si>
    <t xml:space="preserve">Kürner, Miha </t>
  </si>
  <si>
    <t xml:space="preserve">Romar, Andreas </t>
  </si>
  <si>
    <t xml:space="preserve">Georgiev, Georgi </t>
  </si>
  <si>
    <t xml:space="preserve">Rasanen, Joonas </t>
  </si>
  <si>
    <t xml:space="preserve">Paloniemi, Santeri </t>
  </si>
  <si>
    <t xml:space="preserve">Kotzmann, Adam </t>
  </si>
  <si>
    <t xml:space="preserve">Žampa, Adam </t>
  </si>
  <si>
    <t xml:space="preserve">Vráblik, Martin </t>
  </si>
  <si>
    <t>DQ1</t>
  </si>
  <si>
    <t>Bulgária</t>
  </si>
  <si>
    <t>Izland</t>
  </si>
  <si>
    <t>Moldova</t>
  </si>
  <si>
    <t>Oroszország</t>
  </si>
  <si>
    <t xml:space="preserve">Baumann, Romed </t>
  </si>
  <si>
    <t xml:space="preserve">Bertrand, Yannick </t>
  </si>
  <si>
    <t xml:space="preserve">Biesemeyer, Thomas </t>
  </si>
  <si>
    <t xml:space="preserve">Clarey, Johan </t>
  </si>
  <si>
    <t xml:space="preserve">Cook, Dustin </t>
  </si>
  <si>
    <t xml:space="preserve">Cuche, Didier </t>
  </si>
  <si>
    <t xml:space="preserve">De Tessières, Gauthier </t>
  </si>
  <si>
    <t xml:space="preserve">Dixon, Robbie </t>
  </si>
  <si>
    <t xml:space="preserve">Drake, Ed </t>
  </si>
  <si>
    <t xml:space="preserve">Ericsson, Daniel </t>
  </si>
  <si>
    <t xml:space="preserve">Fayed, Guillermo </t>
  </si>
  <si>
    <t xml:space="preserve">Feuz, Beat </t>
  </si>
  <si>
    <t xml:space="preserve">Fill, Peter </t>
  </si>
  <si>
    <t xml:space="preserve">Fisher, Erik </t>
  </si>
  <si>
    <t xml:space="preserve">Franz, Max </t>
  </si>
  <si>
    <t xml:space="preserve">Ganong, Travis </t>
  </si>
  <si>
    <t xml:space="preserve">Gisin, Marc </t>
  </si>
  <si>
    <t xml:space="preserve">Grünenfelder, Tobias </t>
  </si>
  <si>
    <t xml:space="preserve">Grugger, Hans </t>
  </si>
  <si>
    <t xml:space="preserve">Guay, Erik </t>
  </si>
  <si>
    <t xml:space="preserve">Heel, Werner </t>
  </si>
  <si>
    <t xml:space="preserve">Hèlie, Louis-Pierre </t>
  </si>
  <si>
    <t xml:space="preserve">Hoffmann, Ambrosi </t>
  </si>
  <si>
    <t xml:space="preserve">Hudec, Jan </t>
  </si>
  <si>
    <t xml:space="preserve">Innerhofer, Christof </t>
  </si>
  <si>
    <t xml:space="preserve">Järbyn, Patrik </t>
  </si>
  <si>
    <t xml:space="preserve">Janka, Carlo </t>
  </si>
  <si>
    <t xml:space="preserve">Jerman, Andrej </t>
  </si>
  <si>
    <t xml:space="preserve">Keppler, Stephan </t>
  </si>
  <si>
    <t xml:space="preserve">Kline, Bostjan </t>
  </si>
  <si>
    <t xml:space="preserve">Klotz, Siegmar </t>
  </si>
  <si>
    <t xml:space="preserve">Kröll, Klaus </t>
  </si>
  <si>
    <t xml:space="preserve">Küng, Patrick </t>
  </si>
  <si>
    <t xml:space="preserve">Lysdahl, Espen </t>
  </si>
  <si>
    <t xml:space="preserve">Markič, Gasper </t>
  </si>
  <si>
    <t xml:space="preserve">Marsaglia, Matteo </t>
  </si>
  <si>
    <t xml:space="preserve">Nyman, Steven </t>
  </si>
  <si>
    <t xml:space="preserve">Olsson, Hans </t>
  </si>
  <si>
    <t xml:space="preserve">Oreiller, Ami </t>
  </si>
  <si>
    <t xml:space="preserve">Osborne-Paradis, Manuel </t>
  </si>
  <si>
    <t xml:space="preserve">Paris, Dominik </t>
  </si>
  <si>
    <t xml:space="preserve">Pasquier, Alexandre </t>
  </si>
  <si>
    <t xml:space="preserve">Patscheider, Hagen </t>
  </si>
  <si>
    <t xml:space="preserve">Perko, Rok </t>
  </si>
  <si>
    <t xml:space="preserve">Poisson,David </t>
  </si>
  <si>
    <t xml:space="preserve">Puchner, Joachim </t>
  </si>
  <si>
    <t xml:space="preserve">Scheiber, Mario </t>
  </si>
  <si>
    <t xml:space="preserve">Široki, Tin </t>
  </si>
  <si>
    <t xml:space="preserve">Spescha, Christian </t>
  </si>
  <si>
    <t xml:space="preserve">Staudacher, Patrick </t>
  </si>
  <si>
    <t xml:space="preserve">Streitberger, Georg </t>
  </si>
  <si>
    <t xml:space="preserve">Strodl, Andreas </t>
  </si>
  <si>
    <t xml:space="preserve">Sullivan, Marco </t>
  </si>
  <si>
    <t xml:space="preserve">Terra, Ferran </t>
  </si>
  <si>
    <t xml:space="preserve">Thanei, Stefan </t>
  </si>
  <si>
    <t xml:space="preserve">Thomsen, Benjamin </t>
  </si>
  <si>
    <t xml:space="preserve">Viletta, Sandro </t>
  </si>
  <si>
    <t xml:space="preserve">Walchhofer, Michael </t>
  </si>
  <si>
    <t xml:space="preserve">Weibrecht, Andrew </t>
  </si>
  <si>
    <t xml:space="preserve">Zahrobský, Petr </t>
  </si>
  <si>
    <t>L. Louise DH</t>
  </si>
  <si>
    <t>DH</t>
  </si>
  <si>
    <t xml:space="preserve">ARG </t>
  </si>
  <si>
    <t xml:space="preserve">NZE </t>
  </si>
  <si>
    <t xml:space="preserve">Brem, Eva-Maria </t>
  </si>
  <si>
    <t xml:space="preserve">Brusletto, Anne Cecilie </t>
  </si>
  <si>
    <t xml:space="preserve">Burejeva, Vlagyiszlava </t>
  </si>
  <si>
    <t xml:space="preserve">Hanaoka Moe </t>
  </si>
  <si>
    <t xml:space="preserve">Jarvis, Sarah </t>
  </si>
  <si>
    <t xml:space="preserve">Ross, Laurenne </t>
  </si>
  <si>
    <t xml:space="preserve">Simari Birkner, Macarena </t>
  </si>
  <si>
    <t xml:space="preserve">Simari Birkner, Maria Belén </t>
  </si>
  <si>
    <t xml:space="preserve">Smedh, Veronica </t>
  </si>
  <si>
    <t xml:space="preserve">Smith, Leanne </t>
  </si>
  <si>
    <t xml:space="preserve">Vogel, Nadja </t>
  </si>
  <si>
    <t>DNS</t>
  </si>
  <si>
    <t>DQ</t>
  </si>
  <si>
    <t>DNF</t>
  </si>
  <si>
    <t>Aspen GS</t>
  </si>
  <si>
    <t>Argentína</t>
  </si>
  <si>
    <t>Új-Zéland</t>
  </si>
  <si>
    <t xml:space="preserve">Costazza, Chiara </t>
  </si>
  <si>
    <t xml:space="preserve">Stiegler, Resi </t>
  </si>
  <si>
    <t xml:space="preserve">Staber, Veronika </t>
  </si>
  <si>
    <t xml:space="preserve">Kurfürstová, Éva </t>
  </si>
  <si>
    <t xml:space="preserve">Irwin, Madison </t>
  </si>
  <si>
    <t xml:space="preserve">Hucková, Éva </t>
  </si>
  <si>
    <t xml:space="preserve">Kedrina, Anasztaszija </t>
  </si>
  <si>
    <t xml:space="preserve">Reichelt, Hannes </t>
  </si>
  <si>
    <t>Gorza, Aleš</t>
  </si>
  <si>
    <t>Bourque, François</t>
  </si>
  <si>
    <t>Šporn, Andrej</t>
  </si>
  <si>
    <t xml:space="preserve">Görgl, Stephan </t>
  </si>
  <si>
    <t>Križaj, Andrej</t>
  </si>
  <si>
    <t xml:space="preserve">Wagner, Hannes </t>
  </si>
  <si>
    <t>Striedinger, Otmar</t>
  </si>
  <si>
    <t>Frank, Chris</t>
  </si>
  <si>
    <t>Stechert, Tobias</t>
  </si>
  <si>
    <t>DNS1</t>
  </si>
  <si>
    <t>L. Louise SG</t>
  </si>
  <si>
    <t>Aspen SL</t>
  </si>
  <si>
    <t xml:space="preserve">Babušiak, Jaroslav </t>
  </si>
  <si>
    <t xml:space="preserve">Svindal, Aksel Lund </t>
  </si>
  <si>
    <t xml:space="preserve">Ford, Tommy </t>
  </si>
  <si>
    <t xml:space="preserve">Kobal, Ana </t>
  </si>
  <si>
    <t xml:space="preserve">Irwin, Stephanie </t>
  </si>
  <si>
    <t xml:space="preserve">Thorburn, Pamela </t>
  </si>
  <si>
    <t xml:space="preserve">Ford, Julia </t>
  </si>
  <si>
    <t xml:space="preserve">Simmerling, Georgia </t>
  </si>
  <si>
    <t xml:space="preserve">McBroom, Kelly </t>
  </si>
  <si>
    <t xml:space="preserve">Ruíz Castillo, Carolina </t>
  </si>
  <si>
    <t xml:space="preserve">Moser, Stefanie </t>
  </si>
  <si>
    <t xml:space="preserve">Schmidhofer, Nicole </t>
  </si>
  <si>
    <t xml:space="preserve">Bailet, Margot </t>
  </si>
  <si>
    <t xml:space="preserve">Stiepel, Isabelle </t>
  </si>
  <si>
    <t xml:space="preserve">Staudinger, Christina </t>
  </si>
  <si>
    <t xml:space="preserve">Voglreiter, Mariella </t>
  </si>
  <si>
    <t xml:space="preserve">Grand, Rabea </t>
  </si>
  <si>
    <t xml:space="preserve">Stuffer, Verena </t>
  </si>
  <si>
    <t xml:space="preserve">Mazzotti, Lucia </t>
  </si>
  <si>
    <t xml:space="preserve">Aufdenblatten, Fränzi </t>
  </si>
  <si>
    <t xml:space="preserve">Mader, Regina </t>
  </si>
  <si>
    <t xml:space="preserve">Marshall, Chelsea </t>
  </si>
  <si>
    <t xml:space="preserve">Schild, Martina </t>
  </si>
  <si>
    <t xml:space="preserve">Cook, Stacey </t>
  </si>
  <si>
    <t xml:space="preserve">Kamer, Nadja </t>
  </si>
  <si>
    <t xml:space="preserve">Janyk, Britt </t>
  </si>
  <si>
    <t xml:space="preserve">Rolland, Marion </t>
  </si>
  <si>
    <t xml:space="preserve">Merighetti, Daniela </t>
  </si>
  <si>
    <t xml:space="preserve">Marchand-Arvier, Marie </t>
  </si>
  <si>
    <t xml:space="preserve">Revillet, Aurèlie </t>
  </si>
  <si>
    <t xml:space="preserve">Recchia, Lucia </t>
  </si>
  <si>
    <t xml:space="preserve">Gisin, Dominique </t>
  </si>
  <si>
    <t xml:space="preserve">Fanchini, Elena </t>
  </si>
  <si>
    <t xml:space="preserve">Abderhalden, Marianne </t>
  </si>
  <si>
    <t xml:space="preserve">Stechert, Gina </t>
  </si>
  <si>
    <t xml:space="preserve">McKennis, Alice </t>
  </si>
  <si>
    <t xml:space="preserve">Křížová, Klára </t>
  </si>
  <si>
    <t>L. Louise DH1</t>
  </si>
  <si>
    <t xml:space="preserve">Gauthier, Marine </t>
  </si>
  <si>
    <t>Beaver C. SG</t>
  </si>
  <si>
    <t>L. Louise DH2</t>
  </si>
  <si>
    <t xml:space="preserve">KOR </t>
  </si>
  <si>
    <t xml:space="preserve">Blardone, Massimiliano </t>
  </si>
  <si>
    <t xml:space="preserve">Simoncelli, Davide </t>
  </si>
  <si>
    <t xml:space="preserve">Schörghofer, Philipp </t>
  </si>
  <si>
    <t xml:space="preserve">Richard, Cyprien </t>
  </si>
  <si>
    <t xml:space="preserve">Ploner, Alexander </t>
  </si>
  <si>
    <t xml:space="preserve">Albrecht, Daniel </t>
  </si>
  <si>
    <t xml:space="preserve">Berthod, Marc </t>
  </si>
  <si>
    <t xml:space="preserve">Fanara, Thomas </t>
  </si>
  <si>
    <t xml:space="preserve">Gufler, Michael </t>
  </si>
  <si>
    <t xml:space="preserve">Karlsen, Truls Ove </t>
  </si>
  <si>
    <t xml:space="preserve">Roy, Jean-Philippe </t>
  </si>
  <si>
    <t xml:space="preserve">Nösig, Christoph </t>
  </si>
  <si>
    <t xml:space="preserve">Nickerson, Warner </t>
  </si>
  <si>
    <t xml:space="preserve">Eisath, Florian </t>
  </si>
  <si>
    <t xml:space="preserve">Olsson, Matts </t>
  </si>
  <si>
    <t xml:space="preserve">Sieber, Björn </t>
  </si>
  <si>
    <t xml:space="preserve">Krýzl, Kryštof </t>
  </si>
  <si>
    <t xml:space="preserve">Zach, Michael </t>
  </si>
  <si>
    <t xml:space="preserve">Jazbec, Janez </t>
  </si>
  <si>
    <t xml:space="preserve">Dzsung Dong-hjun </t>
  </si>
  <si>
    <t xml:space="preserve">Simari Birkner, Cristian Javier </t>
  </si>
  <si>
    <t xml:space="preserve">Zika, Adam </t>
  </si>
  <si>
    <t xml:space="preserve">Kim Vu-szung </t>
  </si>
  <si>
    <t>Dél-Korea</t>
  </si>
  <si>
    <t>Beaver C. GS</t>
  </si>
  <si>
    <t xml:space="preserve">Gregorak, Will </t>
  </si>
  <si>
    <t xml:space="preserve">Bjerkestrand, Iver </t>
  </si>
  <si>
    <t xml:space="preserve">Frisch, Jeffrey </t>
  </si>
  <si>
    <t>Olsson, Jon</t>
  </si>
  <si>
    <t xml:space="preserve">Frey, Thomas </t>
  </si>
  <si>
    <t xml:space="preserve">Pleisch, Manuel </t>
  </si>
  <si>
    <t xml:space="preserve">Casse, Mattia </t>
  </si>
  <si>
    <t xml:space="preserve">de la Cuesta, Paul </t>
  </si>
  <si>
    <t xml:space="preserve">Robnik, Tina </t>
  </si>
  <si>
    <t xml:space="preserve">Agerer, Lisa Magdalena </t>
  </si>
  <si>
    <t>Val d'Isère GS</t>
  </si>
  <si>
    <t xml:space="preserve">Chodounsky, David </t>
  </si>
  <si>
    <t xml:space="preserve">Place, François </t>
  </si>
  <si>
    <t xml:space="preserve">Plank, Andy </t>
  </si>
  <si>
    <t xml:space="preserve">Hronek, Veronique </t>
  </si>
  <si>
    <t>Val d'Isère SL</t>
  </si>
  <si>
    <t>St. Moritz GS</t>
  </si>
  <si>
    <t xml:space="preserve">KAZ </t>
  </si>
  <si>
    <t xml:space="preserve">Zakurdajev, Igor </t>
  </si>
  <si>
    <t xml:space="preserve">van Buynder, Frederik </t>
  </si>
  <si>
    <t xml:space="preserve">Oliveras, Marc </t>
  </si>
  <si>
    <t xml:space="preserve">Sander, Andreas </t>
  </si>
  <si>
    <t xml:space="preserve">Deflorian, Mirko </t>
  </si>
  <si>
    <t xml:space="preserve">Lüönd, Vitus </t>
  </si>
  <si>
    <t xml:space="preserve">Bouillot, Alexandre </t>
  </si>
  <si>
    <t xml:space="preserve">Züger, Cornel </t>
  </si>
  <si>
    <t xml:space="preserve">Pellissier, Marion </t>
  </si>
  <si>
    <t>Kazahsztán</t>
  </si>
  <si>
    <t>V.Gardena SG</t>
  </si>
  <si>
    <t xml:space="preserve">Esteve Rigail, Kevin </t>
  </si>
  <si>
    <t xml:space="preserve">Muzaton, Maxence </t>
  </si>
  <si>
    <t xml:space="preserve">Fravi, Jonas </t>
  </si>
  <si>
    <t xml:space="preserve">Buder, Andreas </t>
  </si>
  <si>
    <t>V.Gardena DH</t>
  </si>
  <si>
    <t>Val d'Isère DH</t>
  </si>
  <si>
    <t xml:space="preserve">Jardi, Andrea </t>
  </si>
  <si>
    <t xml:space="preserve">Brodnik, Vanja </t>
  </si>
  <si>
    <t xml:space="preserve">ROU </t>
  </si>
  <si>
    <t xml:space="preserve">Nilsen, Markus </t>
  </si>
  <si>
    <t xml:space="preserve">Peraudo, Adam </t>
  </si>
  <si>
    <t xml:space="preserve">Kriechmayr, Vincent </t>
  </si>
  <si>
    <t xml:space="preserve">Mathis, Marcel </t>
  </si>
  <si>
    <t xml:space="preserve">Prisadov, Stefan </t>
  </si>
  <si>
    <t xml:space="preserve">Zujev, Sztyepan </t>
  </si>
  <si>
    <t xml:space="preserve">Nan, Ioan-Gabriel </t>
  </si>
  <si>
    <t>Románia</t>
  </si>
  <si>
    <t>DNS2</t>
  </si>
  <si>
    <t>Alta Badia GS</t>
  </si>
  <si>
    <t>Val d'Isère SC</t>
  </si>
  <si>
    <t xml:space="preserve">Chrapek, Karolina </t>
  </si>
  <si>
    <t xml:space="preserve">Zemanová, Andrea </t>
  </si>
  <si>
    <t>Semmering GS</t>
  </si>
  <si>
    <t xml:space="preserve">Pünchera, Jessica </t>
  </si>
  <si>
    <t xml:space="preserve">Swenn-Larsson, Anna </t>
  </si>
  <si>
    <t xml:space="preserve">Fanchini, Sabrina </t>
  </si>
  <si>
    <t>Courchevel SL</t>
  </si>
  <si>
    <t xml:space="preserve">Hangl, Celina </t>
  </si>
  <si>
    <t xml:space="preserve">Thalmann, Carmen </t>
  </si>
  <si>
    <t xml:space="preserve">Mougel, Laurie </t>
  </si>
  <si>
    <t xml:space="preserve">Nösig, Michaela </t>
  </si>
  <si>
    <t xml:space="preserve">Hösl, Simona </t>
  </si>
  <si>
    <t xml:space="preserve">Novoselić, Sofija </t>
  </si>
  <si>
    <t xml:space="preserve">Graf, Bernhard </t>
  </si>
  <si>
    <t xml:space="preserve">Mayer, Matthias </t>
  </si>
  <si>
    <t xml:space="preserve">Varettoni, Silvano </t>
  </si>
  <si>
    <t>Bormio DH</t>
  </si>
  <si>
    <t>Semmering SL</t>
  </si>
  <si>
    <t>München PA</t>
  </si>
  <si>
    <t>Hely</t>
  </si>
  <si>
    <t>Ssz</t>
  </si>
  <si>
    <t>FIS Kód</t>
  </si>
  <si>
    <t>Név</t>
  </si>
  <si>
    <t>Sz.é.</t>
  </si>
  <si>
    <t>Sí</t>
  </si>
  <si>
    <t>1.pont</t>
  </si>
  <si>
    <t>1.szektor</t>
  </si>
  <si>
    <t>2.szektor</t>
  </si>
  <si>
    <t>fis-ski.com adatok felhasználásával</t>
  </si>
  <si>
    <t>Rossignol</t>
  </si>
  <si>
    <t>Atomic</t>
  </si>
  <si>
    <t>Head</t>
  </si>
  <si>
    <t>Salomon</t>
  </si>
  <si>
    <t xml:space="preserve">SRB </t>
  </si>
  <si>
    <t>idei Vk-sorozatban most először szerepel</t>
  </si>
  <si>
    <t xml:space="preserve">Höllbacher, Verena </t>
  </si>
  <si>
    <t xml:space="preserve">Rothmund, Jasmin </t>
  </si>
  <si>
    <t xml:space="preserve">Lukáčová, Barbora </t>
  </si>
  <si>
    <t xml:space="preserve">Schädler, Vanessa </t>
  </si>
  <si>
    <t xml:space="preserve">Ignjatović, Nevena </t>
  </si>
  <si>
    <t xml:space="preserve">Klus, Aleksandra </t>
  </si>
  <si>
    <t xml:space="preserve">Palić, Tea </t>
  </si>
  <si>
    <t>Szerbia</t>
  </si>
  <si>
    <t>2.pont</t>
  </si>
  <si>
    <t>Zagreb
SL</t>
  </si>
  <si>
    <t xml:space="preserve">MKD </t>
  </si>
  <si>
    <t xml:space="preserve">GRE </t>
  </si>
  <si>
    <t xml:space="preserve">AZE </t>
  </si>
  <si>
    <t xml:space="preserve">BIH </t>
  </si>
  <si>
    <t xml:space="preserve">Schönfelder, Rainer </t>
  </si>
  <si>
    <t xml:space="preserve">Schmidiger, Reto </t>
  </si>
  <si>
    <t xml:space="preserve">Liebl, Sebastian </t>
  </si>
  <si>
    <t xml:space="preserve">Pietilä-Holmner, Johan </t>
  </si>
  <si>
    <t xml:space="preserve">Alaerts, Kai </t>
  </si>
  <si>
    <t xml:space="preserve">Ristevski, Antonio </t>
  </si>
  <si>
    <t xml:space="preserve">Ilewicz, Jakub </t>
  </si>
  <si>
    <t xml:space="preserve">Bonu, Nikosz </t>
  </si>
  <si>
    <t xml:space="preserve">Brachner, Patrick </t>
  </si>
  <si>
    <t xml:space="preserve">Laikert, Igor </t>
  </si>
  <si>
    <t>Macedónia</t>
  </si>
  <si>
    <t>Azerbajdzsán</t>
  </si>
  <si>
    <t>Bosznia-Hercegovina</t>
  </si>
  <si>
    <t>Görögország</t>
  </si>
  <si>
    <t>Zagreb    SL</t>
  </si>
  <si>
    <t xml:space="preserve">Faivre, Mathieu </t>
  </si>
  <si>
    <t xml:space="preserve">Luitz, Stefan </t>
  </si>
  <si>
    <t xml:space="preserve">MON </t>
  </si>
  <si>
    <t xml:space="preserve">Cipriani, Enrica </t>
  </si>
  <si>
    <t xml:space="preserve">Tipotsch, Nina </t>
  </si>
  <si>
    <t xml:space="preserve">Coletti, Alexandra </t>
  </si>
  <si>
    <t xml:space="preserve">Marková, Daniela </t>
  </si>
  <si>
    <t>Monaco</t>
  </si>
  <si>
    <t>Adelbo-den GS</t>
  </si>
  <si>
    <t>Altenmarkt DH</t>
  </si>
  <si>
    <t xml:space="preserve">Öhagen, Johan </t>
  </si>
  <si>
    <t xml:space="preserve">Stehle, Dominik </t>
  </si>
  <si>
    <t xml:space="preserve">Zaitsoff, Sasha </t>
  </si>
  <si>
    <t xml:space="preserve">UKR </t>
  </si>
  <si>
    <t xml:space="preserve">Macocka, Bogdana </t>
  </si>
  <si>
    <t>Ukrajna</t>
  </si>
  <si>
    <t>Adelbo-den SL</t>
  </si>
  <si>
    <t>Altenmarkt SG</t>
  </si>
  <si>
    <t>DQ2</t>
  </si>
  <si>
    <t xml:space="preserve">Løseth, Nina </t>
  </si>
  <si>
    <t xml:space="preserve">Simari Birkner, Angelica </t>
  </si>
  <si>
    <t xml:space="preserve">Lavtar, Katarina </t>
  </si>
  <si>
    <t xml:space="preserve">Yumoto Hiromi </t>
  </si>
  <si>
    <t xml:space="preserve">Müller, Rina </t>
  </si>
  <si>
    <t xml:space="preserve">Terwiel, Elli </t>
  </si>
  <si>
    <t xml:space="preserve">Kantorová, Barbara </t>
  </si>
  <si>
    <t>Flachau 
SL</t>
  </si>
  <si>
    <t xml:space="preserve">Bydlinski, Maciej </t>
  </si>
  <si>
    <t xml:space="preserve">Pangrazzi, Paolo </t>
  </si>
  <si>
    <t xml:space="preserve">Halbert, Kelby </t>
  </si>
  <si>
    <t>Wengen SC</t>
  </si>
  <si>
    <t xml:space="preserve">Maple, Wiley </t>
  </si>
  <si>
    <t xml:space="preserve">Klusak, Michal </t>
  </si>
  <si>
    <t>Fehéroroszország</t>
  </si>
  <si>
    <t>Wengen DH</t>
  </si>
  <si>
    <t xml:space="preserve">Kogler, Stefan </t>
  </si>
  <si>
    <t xml:space="preserve">Majtakov, Szergej </t>
  </si>
  <si>
    <t>Wengen SL</t>
  </si>
  <si>
    <t>Kitzbühel SG</t>
  </si>
  <si>
    <t>Kitzbühel DH</t>
  </si>
  <si>
    <t>Kitzbühel SL</t>
  </si>
  <si>
    <t>Kitzbühel COM</t>
  </si>
  <si>
    <t>Cortina SG1</t>
  </si>
  <si>
    <t>Cortina SG2</t>
  </si>
  <si>
    <t>Cortina 
DH</t>
  </si>
  <si>
    <t>DSQ</t>
  </si>
  <si>
    <t>Knez, Maja</t>
  </si>
  <si>
    <t>SLO</t>
  </si>
  <si>
    <t>Futam</t>
  </si>
  <si>
    <t>Albrecht, Kilian</t>
  </si>
  <si>
    <t>AUS</t>
  </si>
  <si>
    <t>GEO</t>
  </si>
  <si>
    <t>NED</t>
  </si>
  <si>
    <t>CZE</t>
  </si>
  <si>
    <t xml:space="preserve">Berndt, Ondřej </t>
  </si>
  <si>
    <t xml:space="preserve">van Rooij, Joery </t>
  </si>
  <si>
    <t xml:space="preserve">van den Bogaert, Jeroen </t>
  </si>
  <si>
    <t xml:space="preserve">Abramashvili, Iason </t>
  </si>
  <si>
    <t xml:space="preserve">Rishworth, Mike </t>
  </si>
  <si>
    <t xml:space="preserve">Ankeny, Michael </t>
  </si>
  <si>
    <t>Hofer, Anna</t>
  </si>
  <si>
    <t>ITA</t>
  </si>
  <si>
    <t>Ausztrália</t>
  </si>
  <si>
    <t>Grúzia</t>
  </si>
  <si>
    <t>Hollandia</t>
  </si>
  <si>
    <t xml:space="preserve">Read, Erik </t>
  </si>
  <si>
    <t xml:space="preserve">Csongarov, Nikola </t>
  </si>
  <si>
    <t xml:space="preserve">Ballerin, Andrea </t>
  </si>
  <si>
    <t>Schladming SL</t>
  </si>
  <si>
    <t xml:space="preserve">Roger, Brice </t>
  </si>
  <si>
    <t>Chamonix DH</t>
  </si>
  <si>
    <t>Pont</t>
  </si>
  <si>
    <t>3.szektor</t>
  </si>
  <si>
    <t>Chamonix SC</t>
  </si>
  <si>
    <t>Zwiesel   SL</t>
  </si>
  <si>
    <t>Dubovská, Martina</t>
  </si>
  <si>
    <t xml:space="preserve">NED </t>
  </si>
  <si>
    <t xml:space="preserve">Caviezel, Mauro </t>
  </si>
  <si>
    <t xml:space="preserve">Ferstl, Josef </t>
  </si>
  <si>
    <t xml:space="preserve">Griffin, Benjamin </t>
  </si>
  <si>
    <t xml:space="preserve">Cafe, Tim </t>
  </si>
  <si>
    <t xml:space="preserve">Wanders, Arjan </t>
  </si>
  <si>
    <t>FRA</t>
  </si>
  <si>
    <t>Hinterstoder SG</t>
  </si>
  <si>
    <t xml:space="preserve">Leitinger, Roland </t>
  </si>
  <si>
    <t xml:space="preserve">Blanc, Samy </t>
  </si>
  <si>
    <t xml:space="preserve">Robnik, Mateja </t>
  </si>
  <si>
    <t xml:space="preserve">Barioz, Taïna </t>
  </si>
  <si>
    <t>Hinterstoder GS</t>
  </si>
  <si>
    <t>AUT</t>
  </si>
  <si>
    <t>Zwiesel GS</t>
  </si>
  <si>
    <t>Åre
SC</t>
  </si>
  <si>
    <t xml:space="preserve">Wieser, Manuel </t>
  </si>
  <si>
    <t xml:space="preserve">Berthold, Frederic </t>
  </si>
  <si>
    <t xml:space="preserve">Falat, Matej </t>
  </si>
  <si>
    <t xml:space="preserve">Georgiev, Szvetoszlav </t>
  </si>
  <si>
    <t>Åre          DH</t>
  </si>
  <si>
    <t>Bansko      SC</t>
  </si>
  <si>
    <t xml:space="preserve">Lindh, Calle </t>
  </si>
  <si>
    <t xml:space="preserve">Georgiev, Stefan </t>
  </si>
  <si>
    <t xml:space="preserve">Todorov, Dean </t>
  </si>
  <si>
    <t xml:space="preserve">Janakiev, Zahari </t>
  </si>
  <si>
    <t>Åre          SG</t>
  </si>
  <si>
    <t>Bansko      SL</t>
  </si>
  <si>
    <t xml:space="preserve">HUN </t>
  </si>
  <si>
    <t xml:space="preserve">Küng, Mirena </t>
  </si>
  <si>
    <t xml:space="preserve">Miklós Edit </t>
  </si>
  <si>
    <t>Magyarország</t>
  </si>
  <si>
    <t>abszolút újonc a Vk-ban</t>
  </si>
  <si>
    <t>Elan</t>
  </si>
  <si>
    <t xml:space="preserve">Torsti, Samu </t>
  </si>
  <si>
    <t xml:space="preserve">Kranjec, Žan </t>
  </si>
  <si>
    <t xml:space="preserve">Jazbec, Patrick </t>
  </si>
  <si>
    <t>Tarvisio 
SC</t>
  </si>
  <si>
    <t>Tarvisio 
DH</t>
  </si>
  <si>
    <t>DNQ2</t>
  </si>
  <si>
    <t>Kranjska Gora GS</t>
  </si>
  <si>
    <t xml:space="preserve">Barbu, Alexandru </t>
  </si>
  <si>
    <t xml:space="preserve">Kosi, Klemen </t>
  </si>
  <si>
    <t xml:space="preserve">Nani, Roberto </t>
  </si>
  <si>
    <t xml:space="preserve">Lüscher, Tim </t>
  </si>
  <si>
    <t xml:space="preserve">Johansen, Truls </t>
  </si>
  <si>
    <t xml:space="preserve">Schmid, Philipp </t>
  </si>
  <si>
    <t xml:space="preserve">Tarvisio  SG </t>
  </si>
  <si>
    <t>Kranjska Gora SL</t>
  </si>
  <si>
    <t xml:space="preserve">Théaux, Adrien </t>
  </si>
  <si>
    <t xml:space="preserve">Kramer, Manuel </t>
  </si>
  <si>
    <t xml:space="preserve">Kröll, Johannes </t>
  </si>
  <si>
    <t xml:space="preserve">Dürager, Markus </t>
  </si>
  <si>
    <t xml:space="preserve">Saalová, Kristina </t>
  </si>
  <si>
    <t xml:space="preserve">Shiffrin, Mikaela </t>
  </si>
  <si>
    <t>Kvitfjell DH1</t>
  </si>
  <si>
    <t>Splinder. Mlýn GS</t>
  </si>
  <si>
    <t xml:space="preserve">Škvarková, Jana </t>
  </si>
  <si>
    <t>Splinder. Mlýn SL</t>
  </si>
  <si>
    <t>Kvitfjell DH2</t>
  </si>
  <si>
    <t>DAN</t>
  </si>
  <si>
    <t>Dánia</t>
  </si>
  <si>
    <t>Kvitfjell   SG</t>
  </si>
  <si>
    <t>Fårup, Christoffer</t>
  </si>
  <si>
    <t>Lenzerhei-de DH</t>
  </si>
  <si>
    <t>Fischer</t>
  </si>
  <si>
    <t>A pályát tűzte:</t>
  </si>
  <si>
    <t>1.f.</t>
  </si>
  <si>
    <t>1.futam</t>
  </si>
  <si>
    <t>2.futam</t>
  </si>
  <si>
    <t>GER</t>
  </si>
  <si>
    <t>Christian Schwaiger</t>
  </si>
  <si>
    <t>Lenzerhei-de SL</t>
  </si>
  <si>
    <t>Nordica</t>
  </si>
  <si>
    <t>Stoeckli</t>
  </si>
  <si>
    <t>Voelkl</t>
  </si>
  <si>
    <t>Christian Höflehner</t>
  </si>
  <si>
    <t>SWE</t>
  </si>
  <si>
    <t>Magnus Larsson</t>
  </si>
  <si>
    <t>Meinhard Tatschl</t>
  </si>
  <si>
    <t>Blizzard</t>
  </si>
  <si>
    <t>kiesett</t>
  </si>
  <si>
    <t>Völkl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</si>
</sst>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0.0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name val="Calibri"/>
      <family val="2"/>
    </font>
    <font>
      <i/>
      <sz val="8"/>
      <color indexed="1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i/>
      <u val="single"/>
      <sz val="11"/>
      <name val="Calibri"/>
      <family val="2"/>
    </font>
    <font>
      <i/>
      <u val="single"/>
      <sz val="11"/>
      <color indexed="8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i/>
      <sz val="8"/>
      <color theme="3" tint="-0.24997000396251678"/>
      <name val="Calibri"/>
      <family val="2"/>
    </font>
    <font>
      <b/>
      <i/>
      <sz val="11"/>
      <color theme="1"/>
      <name val="Calibri"/>
      <family val="2"/>
    </font>
    <font>
      <i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42" fillId="0" borderId="11" xfId="0" applyFont="1" applyBorder="1" applyAlignment="1">
      <alignment wrapText="1"/>
    </xf>
    <xf numFmtId="0" fontId="19" fillId="0" borderId="0" xfId="0" applyFont="1" applyAlignment="1">
      <alignment/>
    </xf>
    <xf numFmtId="0" fontId="0" fillId="0" borderId="12" xfId="0" applyBorder="1" applyAlignment="1">
      <alignment/>
    </xf>
    <xf numFmtId="0" fontId="42" fillId="0" borderId="0" xfId="0" applyFont="1" applyAlignment="1">
      <alignment/>
    </xf>
    <xf numFmtId="0" fontId="42" fillId="0" borderId="12" xfId="0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0" fontId="46" fillId="0" borderId="10" xfId="0" applyFont="1" applyBorder="1" applyAlignment="1">
      <alignment horizontal="center"/>
    </xf>
    <xf numFmtId="0" fontId="19" fillId="0" borderId="10" xfId="0" applyFont="1" applyBorder="1" applyAlignment="1">
      <alignment wrapText="1"/>
    </xf>
    <xf numFmtId="0" fontId="42" fillId="0" borderId="13" xfId="0" applyFont="1" applyBorder="1" applyAlignment="1">
      <alignment wrapText="1"/>
    </xf>
    <xf numFmtId="0" fontId="42" fillId="0" borderId="14" xfId="0" applyFont="1" applyBorder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2" fontId="0" fillId="0" borderId="0" xfId="0" applyNumberFormat="1" applyAlignment="1">
      <alignment/>
    </xf>
    <xf numFmtId="0" fontId="42" fillId="0" borderId="0" xfId="0" applyFont="1" applyAlignment="1">
      <alignment/>
    </xf>
    <xf numFmtId="0" fontId="42" fillId="0" borderId="12" xfId="0" applyFont="1" applyBorder="1" applyAlignment="1">
      <alignment/>
    </xf>
    <xf numFmtId="0" fontId="42" fillId="0" borderId="0" xfId="0" applyFont="1" applyAlignment="1">
      <alignment/>
    </xf>
    <xf numFmtId="0" fontId="42" fillId="0" borderId="12" xfId="0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2" fillId="0" borderId="0" xfId="0" applyFont="1" applyAlignment="1">
      <alignment/>
    </xf>
    <xf numFmtId="0" fontId="42" fillId="0" borderId="12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0" xfId="0" applyFont="1" applyBorder="1" applyAlignment="1">
      <alignment/>
    </xf>
    <xf numFmtId="0" fontId="47" fillId="0" borderId="0" xfId="0" applyFont="1" applyAlignment="1">
      <alignment/>
    </xf>
    <xf numFmtId="0" fontId="42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46" fillId="0" borderId="0" xfId="0" applyFont="1" applyAlignment="1">
      <alignment/>
    </xf>
    <xf numFmtId="2" fontId="46" fillId="0" borderId="0" xfId="0" applyNumberFormat="1" applyFont="1" applyAlignment="1">
      <alignment/>
    </xf>
    <xf numFmtId="0" fontId="0" fillId="0" borderId="0" xfId="0" applyAlignment="1">
      <alignment/>
    </xf>
    <xf numFmtId="0" fontId="46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8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horizontal="left" vertical="top"/>
    </xf>
    <xf numFmtId="0" fontId="42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12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Alignment="1">
      <alignment/>
    </xf>
    <xf numFmtId="0" fontId="49" fillId="0" borderId="1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42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5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6" fillId="0" borderId="0" xfId="0" applyFont="1" applyAlignment="1">
      <alignment horizontal="center"/>
    </xf>
    <xf numFmtId="0" fontId="24" fillId="0" borderId="0" xfId="0" applyFont="1" applyBorder="1" applyAlignment="1">
      <alignment horizontal="right"/>
    </xf>
    <xf numFmtId="0" fontId="26" fillId="0" borderId="0" xfId="0" applyFont="1" applyAlignment="1">
      <alignment horizontal="center"/>
    </xf>
    <xf numFmtId="0" fontId="50" fillId="0" borderId="0" xfId="0" applyFont="1" applyAlignment="1">
      <alignment/>
    </xf>
    <xf numFmtId="0" fontId="49" fillId="0" borderId="11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24" fillId="0" borderId="12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5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9" fillId="0" borderId="0" xfId="0" applyFon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Relationship Id="rId2" Type="http://schemas.openxmlformats.org/officeDocument/2006/relationships/image" Target="../media/image27.png" /><Relationship Id="rId3" Type="http://schemas.openxmlformats.org/officeDocument/2006/relationships/image" Target="../media/image28.png" /><Relationship Id="rId4" Type="http://schemas.openxmlformats.org/officeDocument/2006/relationships/image" Target="../media/image29.png" /><Relationship Id="rId5" Type="http://schemas.openxmlformats.org/officeDocument/2006/relationships/image" Target="../media/image30.png" /><Relationship Id="rId6" Type="http://schemas.openxmlformats.org/officeDocument/2006/relationships/image" Target="../media/image31.png" /><Relationship Id="rId7" Type="http://schemas.openxmlformats.org/officeDocument/2006/relationships/image" Target="../media/image32.png" /><Relationship Id="rId8" Type="http://schemas.openxmlformats.org/officeDocument/2006/relationships/image" Target="../media/image33.png" /><Relationship Id="rId9" Type="http://schemas.openxmlformats.org/officeDocument/2006/relationships/image" Target="../media/image34.png" /><Relationship Id="rId10" Type="http://schemas.openxmlformats.org/officeDocument/2006/relationships/image" Target="../media/image35.png" /><Relationship Id="rId11" Type="http://schemas.openxmlformats.org/officeDocument/2006/relationships/image" Target="../media/image36.png" /><Relationship Id="rId12" Type="http://schemas.openxmlformats.org/officeDocument/2006/relationships/image" Target="../media/image37.png" /><Relationship Id="rId13" Type="http://schemas.openxmlformats.org/officeDocument/2006/relationships/image" Target="../media/image38.png" /><Relationship Id="rId14" Type="http://schemas.openxmlformats.org/officeDocument/2006/relationships/image" Target="../media/image39.png" /><Relationship Id="rId15" Type="http://schemas.openxmlformats.org/officeDocument/2006/relationships/image" Target="../media/image40.png" /><Relationship Id="rId16" Type="http://schemas.openxmlformats.org/officeDocument/2006/relationships/image" Target="../media/image41.png" /><Relationship Id="rId17" Type="http://schemas.openxmlformats.org/officeDocument/2006/relationships/image" Target="../media/image42.png" /><Relationship Id="rId18" Type="http://schemas.openxmlformats.org/officeDocument/2006/relationships/image" Target="../media/image1.png" /><Relationship Id="rId19" Type="http://schemas.openxmlformats.org/officeDocument/2006/relationships/image" Target="../media/image2.png" /><Relationship Id="rId20" Type="http://schemas.openxmlformats.org/officeDocument/2006/relationships/image" Target="../media/image3.png" /><Relationship Id="rId21" Type="http://schemas.openxmlformats.org/officeDocument/2006/relationships/image" Target="../media/image4.png" /><Relationship Id="rId22" Type="http://schemas.openxmlformats.org/officeDocument/2006/relationships/image" Target="../media/image5.png" /><Relationship Id="rId23" Type="http://schemas.openxmlformats.org/officeDocument/2006/relationships/image" Target="../media/image6.png" /><Relationship Id="rId24" Type="http://schemas.openxmlformats.org/officeDocument/2006/relationships/image" Target="../media/image7.png" /><Relationship Id="rId25" Type="http://schemas.openxmlformats.org/officeDocument/2006/relationships/image" Target="../media/image8.png" /><Relationship Id="rId26" Type="http://schemas.openxmlformats.org/officeDocument/2006/relationships/image" Target="../media/image9.png" /><Relationship Id="rId27" Type="http://schemas.openxmlformats.org/officeDocument/2006/relationships/image" Target="../media/image11.png" /><Relationship Id="rId28" Type="http://schemas.openxmlformats.org/officeDocument/2006/relationships/image" Target="../media/image10.png" /><Relationship Id="rId29" Type="http://schemas.openxmlformats.org/officeDocument/2006/relationships/image" Target="../media/image43.png" /><Relationship Id="rId30" Type="http://schemas.openxmlformats.org/officeDocument/2006/relationships/image" Target="../media/image12.png" /><Relationship Id="rId31" Type="http://schemas.openxmlformats.org/officeDocument/2006/relationships/image" Target="../media/image13.png" /><Relationship Id="rId32" Type="http://schemas.openxmlformats.org/officeDocument/2006/relationships/image" Target="../media/image14.png" /><Relationship Id="rId33" Type="http://schemas.openxmlformats.org/officeDocument/2006/relationships/image" Target="../media/image15.png" /><Relationship Id="rId34" Type="http://schemas.openxmlformats.org/officeDocument/2006/relationships/image" Target="../media/image16.png" /><Relationship Id="rId35" Type="http://schemas.openxmlformats.org/officeDocument/2006/relationships/image" Target="../media/image17.png" /><Relationship Id="rId36" Type="http://schemas.openxmlformats.org/officeDocument/2006/relationships/image" Target="../media/image18.png" /><Relationship Id="rId37" Type="http://schemas.openxmlformats.org/officeDocument/2006/relationships/image" Target="../media/image20.png" /><Relationship Id="rId38" Type="http://schemas.openxmlformats.org/officeDocument/2006/relationships/image" Target="../media/image21.png" /><Relationship Id="rId39" Type="http://schemas.openxmlformats.org/officeDocument/2006/relationships/image" Target="../media/image22.png" /><Relationship Id="rId40" Type="http://schemas.openxmlformats.org/officeDocument/2006/relationships/image" Target="../media/image23.png" /><Relationship Id="rId41" Type="http://schemas.openxmlformats.org/officeDocument/2006/relationships/image" Target="../media/image24.png" /><Relationship Id="rId42" Type="http://schemas.openxmlformats.org/officeDocument/2006/relationships/image" Target="../media/image25.png" /><Relationship Id="rId43" Type="http://schemas.openxmlformats.org/officeDocument/2006/relationships/image" Target="../media/image44.png" /><Relationship Id="rId44" Type="http://schemas.openxmlformats.org/officeDocument/2006/relationships/image" Target="../media/image4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</xdr:col>
      <xdr:colOff>285750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9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6</xdr:row>
      <xdr:rowOff>0</xdr:rowOff>
    </xdr:from>
    <xdr:to>
      <xdr:col>1</xdr:col>
      <xdr:colOff>295275</xdr:colOff>
      <xdr:row>7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16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9525</xdr:rowOff>
    </xdr:from>
    <xdr:to>
      <xdr:col>1</xdr:col>
      <xdr:colOff>285750</xdr:colOff>
      <xdr:row>2</xdr:row>
      <xdr:rowOff>200025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40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295275</xdr:colOff>
      <xdr:row>8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135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285750</xdr:colOff>
      <xdr:row>11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192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285750</xdr:colOff>
      <xdr:row>5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8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1</xdr:col>
      <xdr:colOff>295275</xdr:colOff>
      <xdr:row>9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0" y="154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285750</xdr:colOff>
      <xdr:row>10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975" y="173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285750</xdr:colOff>
      <xdr:row>12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975" y="211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285750</xdr:colOff>
      <xdr:row>6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0975" y="97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285750</xdr:colOff>
      <xdr:row>19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0975" y="3448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285750</xdr:colOff>
      <xdr:row>15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0975" y="268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285750</xdr:colOff>
      <xdr:row>13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0975" y="230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285750</xdr:colOff>
      <xdr:row>14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0975" y="249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285750</xdr:colOff>
      <xdr:row>31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0975" y="573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285750</xdr:colOff>
      <xdr:row>30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80975" y="554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285750</xdr:colOff>
      <xdr:row>16</xdr:row>
      <xdr:rowOff>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0975" y="287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285750</xdr:colOff>
      <xdr:row>18</xdr:row>
      <xdr:rowOff>0</xdr:rowOff>
    </xdr:to>
    <xdr:pic>
      <xdr:nvPicPr>
        <xdr:cNvPr id="18" name="Picture 49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0975" y="325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285750</xdr:colOff>
      <xdr:row>17</xdr:row>
      <xdr:rowOff>0</xdr:rowOff>
    </xdr:to>
    <xdr:pic>
      <xdr:nvPicPr>
        <xdr:cNvPr id="19" name="Picture 4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0975" y="306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285750</xdr:colOff>
      <xdr:row>21</xdr:row>
      <xdr:rowOff>0</xdr:rowOff>
    </xdr:to>
    <xdr:pic>
      <xdr:nvPicPr>
        <xdr:cNvPr id="20" name="Picture 49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0975" y="3829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285750</xdr:colOff>
      <xdr:row>22</xdr:row>
      <xdr:rowOff>0</xdr:rowOff>
    </xdr:to>
    <xdr:pic>
      <xdr:nvPicPr>
        <xdr:cNvPr id="21" name="Picture 49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0975" y="4019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285750</xdr:colOff>
      <xdr:row>23</xdr:row>
      <xdr:rowOff>0</xdr:rowOff>
    </xdr:to>
    <xdr:pic>
      <xdr:nvPicPr>
        <xdr:cNvPr id="22" name="Picture 5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80975" y="421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285750</xdr:colOff>
      <xdr:row>6</xdr:row>
      <xdr:rowOff>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97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285750</xdr:colOff>
      <xdr:row>7</xdr:row>
      <xdr:rowOff>0</xdr:rowOff>
    </xdr:to>
    <xdr:pic>
      <xdr:nvPicPr>
        <xdr:cNvPr id="24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86250" y="116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285750</xdr:colOff>
      <xdr:row>5</xdr:row>
      <xdr:rowOff>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78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285750</xdr:colOff>
      <xdr:row>4</xdr:row>
      <xdr:rowOff>0</xdr:rowOff>
    </xdr:to>
    <xdr:pic>
      <xdr:nvPicPr>
        <xdr:cNvPr id="26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86250" y="59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285750</xdr:colOff>
      <xdr:row>11</xdr:row>
      <xdr:rowOff>0</xdr:rowOff>
    </xdr:to>
    <xdr:pic>
      <xdr:nvPicPr>
        <xdr:cNvPr id="27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86250" y="192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9525</xdr:rowOff>
    </xdr:from>
    <xdr:to>
      <xdr:col>8</xdr:col>
      <xdr:colOff>285750</xdr:colOff>
      <xdr:row>2</xdr:row>
      <xdr:rowOff>200025</xdr:rowOff>
    </xdr:to>
    <xdr:pic>
      <xdr:nvPicPr>
        <xdr:cNvPr id="28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40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285750</xdr:colOff>
      <xdr:row>14</xdr:row>
      <xdr:rowOff>0</xdr:rowOff>
    </xdr:to>
    <xdr:pic>
      <xdr:nvPicPr>
        <xdr:cNvPr id="29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286250" y="249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285750</xdr:colOff>
      <xdr:row>12</xdr:row>
      <xdr:rowOff>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211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285750</xdr:colOff>
      <xdr:row>8</xdr:row>
      <xdr:rowOff>0</xdr:rowOff>
    </xdr:to>
    <xdr:pic>
      <xdr:nvPicPr>
        <xdr:cNvPr id="31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86250" y="135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285750</xdr:colOff>
      <xdr:row>13</xdr:row>
      <xdr:rowOff>0</xdr:rowOff>
    </xdr:to>
    <xdr:pic>
      <xdr:nvPicPr>
        <xdr:cNvPr id="32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86250" y="230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285750</xdr:colOff>
      <xdr:row>19</xdr:row>
      <xdr:rowOff>0</xdr:rowOff>
    </xdr:to>
    <xdr:pic>
      <xdr:nvPicPr>
        <xdr:cNvPr id="33" name="Picture 96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286250" y="3448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285750</xdr:colOff>
      <xdr:row>22</xdr:row>
      <xdr:rowOff>0</xdr:rowOff>
    </xdr:to>
    <xdr:pic>
      <xdr:nvPicPr>
        <xdr:cNvPr id="34" name="Picture 96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286250" y="4019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285750</xdr:colOff>
      <xdr:row>17</xdr:row>
      <xdr:rowOff>0</xdr:rowOff>
    </xdr:to>
    <xdr:pic>
      <xdr:nvPicPr>
        <xdr:cNvPr id="35" name="Picture 96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286250" y="306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285750</xdr:colOff>
      <xdr:row>20</xdr:row>
      <xdr:rowOff>0</xdr:rowOff>
    </xdr:to>
    <xdr:pic>
      <xdr:nvPicPr>
        <xdr:cNvPr id="36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286250" y="3638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285750</xdr:colOff>
      <xdr:row>18</xdr:row>
      <xdr:rowOff>0</xdr:rowOff>
    </xdr:to>
    <xdr:pic>
      <xdr:nvPicPr>
        <xdr:cNvPr id="37" name="Picture 96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286250" y="325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285750</xdr:colOff>
      <xdr:row>38</xdr:row>
      <xdr:rowOff>0</xdr:rowOff>
    </xdr:to>
    <xdr:pic>
      <xdr:nvPicPr>
        <xdr:cNvPr id="38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86250" y="706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285750</xdr:colOff>
      <xdr:row>16</xdr:row>
      <xdr:rowOff>0</xdr:rowOff>
    </xdr:to>
    <xdr:pic>
      <xdr:nvPicPr>
        <xdr:cNvPr id="39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286250" y="287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285750</xdr:colOff>
      <xdr:row>10</xdr:row>
      <xdr:rowOff>0</xdr:rowOff>
    </xdr:to>
    <xdr:pic>
      <xdr:nvPicPr>
        <xdr:cNvPr id="40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86250" y="173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285750</xdr:colOff>
      <xdr:row>15</xdr:row>
      <xdr:rowOff>0</xdr:rowOff>
    </xdr:to>
    <xdr:pic>
      <xdr:nvPicPr>
        <xdr:cNvPr id="41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86250" y="268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285750</xdr:colOff>
      <xdr:row>32</xdr:row>
      <xdr:rowOff>0</xdr:rowOff>
    </xdr:to>
    <xdr:pic>
      <xdr:nvPicPr>
        <xdr:cNvPr id="4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286250" y="592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285750</xdr:colOff>
      <xdr:row>24</xdr:row>
      <xdr:rowOff>0</xdr:rowOff>
    </xdr:to>
    <xdr:pic>
      <xdr:nvPicPr>
        <xdr:cNvPr id="43" name="Picture 239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80975" y="440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285750</xdr:colOff>
      <xdr:row>28</xdr:row>
      <xdr:rowOff>0</xdr:rowOff>
    </xdr:to>
    <xdr:pic>
      <xdr:nvPicPr>
        <xdr:cNvPr id="44" name="Picture 96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80975" y="516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285750</xdr:colOff>
      <xdr:row>29</xdr:row>
      <xdr:rowOff>0</xdr:rowOff>
    </xdr:to>
    <xdr:pic>
      <xdr:nvPicPr>
        <xdr:cNvPr id="45" name="Picture 23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80975" y="535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285750</xdr:colOff>
      <xdr:row>33</xdr:row>
      <xdr:rowOff>0</xdr:rowOff>
    </xdr:to>
    <xdr:pic>
      <xdr:nvPicPr>
        <xdr:cNvPr id="46" name="Picture 617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286250" y="611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285750</xdr:colOff>
      <xdr:row>23</xdr:row>
      <xdr:rowOff>0</xdr:rowOff>
    </xdr:to>
    <xdr:pic>
      <xdr:nvPicPr>
        <xdr:cNvPr id="47" name="Picture 23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286250" y="421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285750</xdr:colOff>
      <xdr:row>34</xdr:row>
      <xdr:rowOff>0</xdr:rowOff>
    </xdr:to>
    <xdr:pic>
      <xdr:nvPicPr>
        <xdr:cNvPr id="48" name="Picture 5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286250" y="630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285750</xdr:colOff>
      <xdr:row>37</xdr:row>
      <xdr:rowOff>0</xdr:rowOff>
    </xdr:to>
    <xdr:pic>
      <xdr:nvPicPr>
        <xdr:cNvPr id="49" name="Picture 49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286250" y="687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285750</xdr:colOff>
      <xdr:row>24</xdr:row>
      <xdr:rowOff>0</xdr:rowOff>
    </xdr:to>
    <xdr:pic>
      <xdr:nvPicPr>
        <xdr:cNvPr id="50" name="Picture 1006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286250" y="440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285750</xdr:colOff>
      <xdr:row>36</xdr:row>
      <xdr:rowOff>0</xdr:rowOff>
    </xdr:to>
    <xdr:pic>
      <xdr:nvPicPr>
        <xdr:cNvPr id="51" name="Picture 1271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286250" y="668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285750</xdr:colOff>
      <xdr:row>25</xdr:row>
      <xdr:rowOff>0</xdr:rowOff>
    </xdr:to>
    <xdr:pic>
      <xdr:nvPicPr>
        <xdr:cNvPr id="52" name="Picture 1812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80975" y="459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285750</xdr:colOff>
      <xdr:row>25</xdr:row>
      <xdr:rowOff>0</xdr:rowOff>
    </xdr:to>
    <xdr:pic>
      <xdr:nvPicPr>
        <xdr:cNvPr id="53" name="Picture 1950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286250" y="459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285750</xdr:colOff>
      <xdr:row>26</xdr:row>
      <xdr:rowOff>0</xdr:rowOff>
    </xdr:to>
    <xdr:pic>
      <xdr:nvPicPr>
        <xdr:cNvPr id="54" name="Picture 1950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286250" y="478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285750</xdr:colOff>
      <xdr:row>27</xdr:row>
      <xdr:rowOff>0</xdr:rowOff>
    </xdr:to>
    <xdr:pic>
      <xdr:nvPicPr>
        <xdr:cNvPr id="55" name="Picture 1950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286250" y="497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285750</xdr:colOff>
      <xdr:row>21</xdr:row>
      <xdr:rowOff>0</xdr:rowOff>
    </xdr:to>
    <xdr:pic>
      <xdr:nvPicPr>
        <xdr:cNvPr id="5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286250" y="3829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285750</xdr:colOff>
      <xdr:row>28</xdr:row>
      <xdr:rowOff>0</xdr:rowOff>
    </xdr:to>
    <xdr:pic>
      <xdr:nvPicPr>
        <xdr:cNvPr id="57" name="Picture 1956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286250" y="516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285750</xdr:colOff>
      <xdr:row>20</xdr:row>
      <xdr:rowOff>0</xdr:rowOff>
    </xdr:to>
    <xdr:pic>
      <xdr:nvPicPr>
        <xdr:cNvPr id="58" name="Picture 20782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80975" y="3638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285750</xdr:colOff>
      <xdr:row>26</xdr:row>
      <xdr:rowOff>0</xdr:rowOff>
    </xdr:to>
    <xdr:pic>
      <xdr:nvPicPr>
        <xdr:cNvPr id="59" name="Picture 2214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80975" y="478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285750</xdr:colOff>
      <xdr:row>32</xdr:row>
      <xdr:rowOff>0</xdr:rowOff>
    </xdr:to>
    <xdr:pic>
      <xdr:nvPicPr>
        <xdr:cNvPr id="60" name="Picture 1950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80975" y="592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285750</xdr:colOff>
      <xdr:row>33</xdr:row>
      <xdr:rowOff>0</xdr:rowOff>
    </xdr:to>
    <xdr:pic>
      <xdr:nvPicPr>
        <xdr:cNvPr id="61" name="Picture 2640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80975" y="611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285750</xdr:colOff>
      <xdr:row>29</xdr:row>
      <xdr:rowOff>0</xdr:rowOff>
    </xdr:to>
    <xdr:pic>
      <xdr:nvPicPr>
        <xdr:cNvPr id="62" name="Picture 34214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286250" y="535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285750</xdr:colOff>
      <xdr:row>30</xdr:row>
      <xdr:rowOff>0</xdr:rowOff>
    </xdr:to>
    <xdr:pic>
      <xdr:nvPicPr>
        <xdr:cNvPr id="63" name="Picture 3421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286250" y="554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285750</xdr:colOff>
      <xdr:row>31</xdr:row>
      <xdr:rowOff>0</xdr:rowOff>
    </xdr:to>
    <xdr:pic>
      <xdr:nvPicPr>
        <xdr:cNvPr id="64" name="Picture 3421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286250" y="573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285750</xdr:colOff>
      <xdr:row>35</xdr:row>
      <xdr:rowOff>0</xdr:rowOff>
    </xdr:to>
    <xdr:pic>
      <xdr:nvPicPr>
        <xdr:cNvPr id="65" name="Picture 239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286250" y="649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285750</xdr:colOff>
      <xdr:row>27</xdr:row>
      <xdr:rowOff>0</xdr:rowOff>
    </xdr:to>
    <xdr:pic>
      <xdr:nvPicPr>
        <xdr:cNvPr id="66" name="Picture 1"/>
        <xdr:cNvPicPr preferRelativeResize="1">
          <a:picLocks noChangeAspect="0"/>
        </xdr:cNvPicPr>
      </xdr:nvPicPr>
      <xdr:blipFill>
        <a:blip r:embed="rId43"/>
        <a:stretch>
          <a:fillRect/>
        </a:stretch>
      </xdr:blipFill>
      <xdr:spPr>
        <a:xfrm>
          <a:off x="180975" y="497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285750</xdr:colOff>
      <xdr:row>9</xdr:row>
      <xdr:rowOff>0</xdr:rowOff>
    </xdr:to>
    <xdr:pic>
      <xdr:nvPicPr>
        <xdr:cNvPr id="67" name="Picture 4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286250" y="154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285750</xdr:colOff>
      <xdr:row>39</xdr:row>
      <xdr:rowOff>0</xdr:rowOff>
    </xdr:to>
    <xdr:pic>
      <xdr:nvPicPr>
        <xdr:cNvPr id="68" name="Picture 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286250" y="7258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73" bestFit="1" customWidth="1"/>
    <col min="2" max="2" width="6.421875" style="29" customWidth="1"/>
    <col min="3" max="3" width="7.7109375" style="29" bestFit="1" customWidth="1"/>
    <col min="4" max="4" width="33.8515625" style="77" customWidth="1"/>
    <col min="5" max="5" width="5.140625" style="29" bestFit="1" customWidth="1"/>
    <col min="6" max="6" width="7.140625" style="29" bestFit="1" customWidth="1"/>
    <col min="7" max="7" width="10.28125" style="29" bestFit="1" customWidth="1"/>
    <col min="8" max="8" width="6.8515625" style="27" bestFit="1" customWidth="1"/>
    <col min="9" max="10" width="6.8515625" style="30" customWidth="1"/>
    <col min="11" max="13" width="9.421875" style="30" bestFit="1" customWidth="1"/>
    <col min="14" max="14" width="9.28125" style="29" customWidth="1"/>
    <col min="15" max="16384" width="9.140625" style="29" customWidth="1"/>
  </cols>
  <sheetData>
    <row r="1" spans="1:16" s="39" customFormat="1" ht="15.75" thickBot="1">
      <c r="A1" s="39" t="s">
        <v>490</v>
      </c>
      <c r="B1" s="39" t="s">
        <v>491</v>
      </c>
      <c r="C1" s="39" t="s">
        <v>492</v>
      </c>
      <c r="D1" s="40" t="s">
        <v>493</v>
      </c>
      <c r="E1" s="39" t="s">
        <v>494</v>
      </c>
      <c r="F1" s="39" t="s">
        <v>20</v>
      </c>
      <c r="G1" s="39" t="s">
        <v>495</v>
      </c>
      <c r="H1" s="41" t="s">
        <v>496</v>
      </c>
      <c r="I1" s="39" t="s">
        <v>514</v>
      </c>
      <c r="J1" s="58" t="s">
        <v>583</v>
      </c>
      <c r="K1" s="40" t="s">
        <v>497</v>
      </c>
      <c r="L1" s="40" t="s">
        <v>498</v>
      </c>
      <c r="M1" s="40" t="s">
        <v>607</v>
      </c>
      <c r="N1" s="58"/>
      <c r="O1" s="43" t="s">
        <v>499</v>
      </c>
      <c r="P1" s="42"/>
    </row>
    <row r="2" spans="1:16" ht="15.75" customHeight="1" thickTop="1">
      <c r="A2" s="73">
        <v>1</v>
      </c>
      <c r="B2" s="77">
        <v>2</v>
      </c>
      <c r="C2" s="74">
        <v>50707</v>
      </c>
      <c r="D2" s="77" t="s">
        <v>197</v>
      </c>
      <c r="E2" s="74">
        <v>1979</v>
      </c>
      <c r="F2" s="74" t="s">
        <v>5</v>
      </c>
      <c r="G2" s="74" t="s">
        <v>691</v>
      </c>
      <c r="H2" s="67">
        <v>11.23</v>
      </c>
      <c r="I2" s="77">
        <v>25.28</v>
      </c>
      <c r="J2" s="45">
        <v>41.27</v>
      </c>
      <c r="K2" s="77">
        <f>+H2</f>
        <v>11.23</v>
      </c>
      <c r="L2" s="77">
        <f>+I2-H2</f>
        <v>14.05</v>
      </c>
      <c r="M2" s="77">
        <f>+J2-I2</f>
        <v>15.990000000000002</v>
      </c>
      <c r="N2" s="73"/>
      <c r="O2" s="74"/>
      <c r="P2" s="74"/>
    </row>
    <row r="3" spans="1:16" ht="15">
      <c r="A3" s="73">
        <v>2</v>
      </c>
      <c r="B3" s="77">
        <v>9</v>
      </c>
      <c r="C3" s="74">
        <v>201702</v>
      </c>
      <c r="D3" s="77" t="s">
        <v>170</v>
      </c>
      <c r="E3" s="74">
        <v>1984</v>
      </c>
      <c r="F3" s="74" t="s">
        <v>13</v>
      </c>
      <c r="G3" s="74" t="s">
        <v>501</v>
      </c>
      <c r="H3" s="31">
        <v>11.41</v>
      </c>
      <c r="I3" s="32">
        <v>25.53</v>
      </c>
      <c r="J3" s="46">
        <v>41.46</v>
      </c>
      <c r="K3" s="77">
        <f>+H3</f>
        <v>11.41</v>
      </c>
      <c r="L3" s="77">
        <f>+I3-H3</f>
        <v>14.120000000000001</v>
      </c>
      <c r="M3" s="77">
        <f>+J3-I3</f>
        <v>15.93</v>
      </c>
      <c r="N3" s="73"/>
      <c r="O3" s="73"/>
      <c r="P3" s="54"/>
    </row>
    <row r="4" spans="1:16" s="54" customFormat="1" ht="15">
      <c r="A4" s="73">
        <v>3</v>
      </c>
      <c r="B4" s="77">
        <v>11</v>
      </c>
      <c r="C4" s="74">
        <v>501101</v>
      </c>
      <c r="D4" s="66" t="s">
        <v>204</v>
      </c>
      <c r="E4" s="74">
        <v>1985</v>
      </c>
      <c r="F4" s="74" t="s">
        <v>3</v>
      </c>
      <c r="G4" s="74" t="s">
        <v>693</v>
      </c>
      <c r="H4" s="31">
        <v>11.37</v>
      </c>
      <c r="I4" s="32">
        <v>25.59</v>
      </c>
      <c r="J4" s="46">
        <v>41.82</v>
      </c>
      <c r="K4" s="77">
        <f>+H4</f>
        <v>11.37</v>
      </c>
      <c r="L4" s="77">
        <f>+I4-H4</f>
        <v>14.22</v>
      </c>
      <c r="M4" s="77">
        <f>+J4-I4</f>
        <v>16.23</v>
      </c>
      <c r="N4" s="73"/>
      <c r="O4" s="74"/>
      <c r="P4" s="74"/>
    </row>
    <row r="5" spans="1:16" ht="15">
      <c r="A5" s="73">
        <v>3</v>
      </c>
      <c r="B5" s="77">
        <v>7</v>
      </c>
      <c r="C5" s="74">
        <v>292491</v>
      </c>
      <c r="D5" s="77" t="s">
        <v>181</v>
      </c>
      <c r="E5" s="74">
        <v>1982</v>
      </c>
      <c r="F5" s="74" t="s">
        <v>10</v>
      </c>
      <c r="G5" s="74" t="s">
        <v>676</v>
      </c>
      <c r="H5" s="31">
        <v>11.4</v>
      </c>
      <c r="I5" s="77">
        <v>25.56</v>
      </c>
      <c r="J5" s="46">
        <v>41.82</v>
      </c>
      <c r="K5" s="77">
        <f>+H5</f>
        <v>11.4</v>
      </c>
      <c r="L5" s="77">
        <f>+I5-H5</f>
        <v>14.159999999999998</v>
      </c>
      <c r="M5" s="77">
        <f>+J5-I5</f>
        <v>16.26</v>
      </c>
      <c r="N5" s="73"/>
      <c r="O5" s="74"/>
      <c r="P5" s="74"/>
    </row>
    <row r="6" spans="1:15" s="54" customFormat="1" ht="15">
      <c r="A6" s="73">
        <v>5</v>
      </c>
      <c r="B6" s="77">
        <v>5</v>
      </c>
      <c r="C6" s="74">
        <v>291145</v>
      </c>
      <c r="D6" s="77" t="s">
        <v>195</v>
      </c>
      <c r="E6" s="74">
        <v>1981</v>
      </c>
      <c r="F6" s="74" t="s">
        <v>10</v>
      </c>
      <c r="G6" s="74" t="s">
        <v>693</v>
      </c>
      <c r="H6" s="31">
        <v>11.5</v>
      </c>
      <c r="I6" s="32">
        <v>25.66</v>
      </c>
      <c r="J6" s="45">
        <v>41.91</v>
      </c>
      <c r="K6" s="77">
        <f>+H6</f>
        <v>11.5</v>
      </c>
      <c r="L6" s="77">
        <f>+I6-H6</f>
        <v>14.16</v>
      </c>
      <c r="M6" s="77">
        <f>+J6-I6</f>
        <v>16.249999999999996</v>
      </c>
      <c r="N6" s="73"/>
      <c r="O6" s="73"/>
    </row>
    <row r="7" spans="1:16" s="54" customFormat="1" ht="15" customHeight="1">
      <c r="A7" s="73">
        <v>6</v>
      </c>
      <c r="B7" s="77">
        <v>3</v>
      </c>
      <c r="C7" s="74">
        <v>501017</v>
      </c>
      <c r="D7" s="66" t="s">
        <v>183</v>
      </c>
      <c r="E7" s="74">
        <v>1983</v>
      </c>
      <c r="F7" s="74" t="s">
        <v>3</v>
      </c>
      <c r="G7" s="74" t="s">
        <v>684</v>
      </c>
      <c r="H7" s="31">
        <v>11.49</v>
      </c>
      <c r="I7" s="77">
        <v>25.95</v>
      </c>
      <c r="J7" s="45">
        <v>41.93</v>
      </c>
      <c r="K7" s="77">
        <f>+H7</f>
        <v>11.49</v>
      </c>
      <c r="L7" s="77">
        <f>+I7-H7</f>
        <v>14.459999999999999</v>
      </c>
      <c r="M7" s="77">
        <f>+J7-I7</f>
        <v>15.98</v>
      </c>
      <c r="N7" s="73"/>
      <c r="O7" s="74"/>
      <c r="P7" s="74"/>
    </row>
    <row r="8" spans="1:16" s="54" customFormat="1" ht="15">
      <c r="A8" s="73">
        <v>7</v>
      </c>
      <c r="B8" s="77">
        <v>15</v>
      </c>
      <c r="C8" s="74">
        <v>192506</v>
      </c>
      <c r="D8" s="77" t="s">
        <v>186</v>
      </c>
      <c r="E8" s="74">
        <v>1984</v>
      </c>
      <c r="F8" s="74" t="s">
        <v>1</v>
      </c>
      <c r="G8" s="74" t="s">
        <v>503</v>
      </c>
      <c r="H8" s="31">
        <v>11.45</v>
      </c>
      <c r="I8" s="77">
        <v>25.5</v>
      </c>
      <c r="J8" s="46">
        <v>41.94</v>
      </c>
      <c r="K8" s="77">
        <f>+H8</f>
        <v>11.45</v>
      </c>
      <c r="L8" s="77">
        <f>+I8-H8</f>
        <v>14.05</v>
      </c>
      <c r="M8" s="77">
        <f>+J8-I8</f>
        <v>16.439999999999998</v>
      </c>
      <c r="N8" s="73"/>
      <c r="O8" s="74"/>
      <c r="P8" s="74"/>
    </row>
    <row r="9" spans="1:15" s="54" customFormat="1" ht="15">
      <c r="A9" s="73">
        <v>8</v>
      </c>
      <c r="B9" s="77">
        <v>17</v>
      </c>
      <c r="C9" s="74">
        <v>293098</v>
      </c>
      <c r="D9" s="77" t="s">
        <v>180</v>
      </c>
      <c r="E9" s="74">
        <v>1984</v>
      </c>
      <c r="F9" s="74" t="s">
        <v>10</v>
      </c>
      <c r="G9" s="74" t="s">
        <v>684</v>
      </c>
      <c r="H9" s="31">
        <v>11.33</v>
      </c>
      <c r="I9" s="77">
        <v>25.61</v>
      </c>
      <c r="J9" s="45">
        <v>41.99</v>
      </c>
      <c r="K9" s="77">
        <f>+H9</f>
        <v>11.33</v>
      </c>
      <c r="L9" s="77">
        <f>+I9-H9</f>
        <v>14.28</v>
      </c>
      <c r="M9" s="77">
        <f>+J9-I9</f>
        <v>16.380000000000003</v>
      </c>
      <c r="N9" s="73"/>
      <c r="O9" s="73"/>
    </row>
    <row r="10" spans="1:15" s="54" customFormat="1" ht="15">
      <c r="A10" s="73">
        <v>9</v>
      </c>
      <c r="B10" s="77">
        <v>21</v>
      </c>
      <c r="C10" s="74">
        <v>500656</v>
      </c>
      <c r="D10" s="66" t="s">
        <v>194</v>
      </c>
      <c r="E10" s="74">
        <v>1979</v>
      </c>
      <c r="F10" s="74" t="s">
        <v>3</v>
      </c>
      <c r="G10" s="74" t="s">
        <v>676</v>
      </c>
      <c r="H10" s="31">
        <v>11.5</v>
      </c>
      <c r="I10" s="77">
        <v>25.76</v>
      </c>
      <c r="J10" s="46">
        <v>42.19</v>
      </c>
      <c r="K10" s="77">
        <f>+H10</f>
        <v>11.5</v>
      </c>
      <c r="L10" s="77">
        <f>+I10-H10</f>
        <v>14.260000000000002</v>
      </c>
      <c r="M10" s="77">
        <f>+J10-I10</f>
        <v>16.429999999999996</v>
      </c>
      <c r="N10" s="73"/>
      <c r="O10" s="73"/>
    </row>
    <row r="11" spans="1:14" s="54" customFormat="1" ht="15">
      <c r="A11" s="73">
        <v>10</v>
      </c>
      <c r="B11" s="77">
        <v>13</v>
      </c>
      <c r="C11" s="74">
        <v>50605</v>
      </c>
      <c r="D11" s="66" t="s">
        <v>174</v>
      </c>
      <c r="E11" s="74">
        <v>1978</v>
      </c>
      <c r="F11" s="74" t="s">
        <v>5</v>
      </c>
      <c r="G11" s="74" t="s">
        <v>691</v>
      </c>
      <c r="H11" s="31">
        <v>11.58</v>
      </c>
      <c r="I11" s="77">
        <v>26.03</v>
      </c>
      <c r="J11" s="46">
        <v>42.23</v>
      </c>
      <c r="K11" s="77">
        <f>+H11</f>
        <v>11.58</v>
      </c>
      <c r="L11" s="77">
        <f>+I11-H11</f>
        <v>14.450000000000001</v>
      </c>
      <c r="M11" s="77">
        <f>+J11-I11</f>
        <v>16.199999999999996</v>
      </c>
      <c r="N11" s="73"/>
    </row>
    <row r="12" spans="1:16" s="54" customFormat="1" ht="15">
      <c r="A12" s="73">
        <v>11</v>
      </c>
      <c r="B12" s="77">
        <v>16</v>
      </c>
      <c r="C12" s="74">
        <v>534562</v>
      </c>
      <c r="D12" s="77" t="s">
        <v>184</v>
      </c>
      <c r="E12" s="74">
        <v>1984</v>
      </c>
      <c r="F12" s="74" t="s">
        <v>11</v>
      </c>
      <c r="G12" s="74" t="s">
        <v>502</v>
      </c>
      <c r="H12" s="31">
        <v>11.54</v>
      </c>
      <c r="I12" s="32">
        <v>26.07</v>
      </c>
      <c r="J12" s="46">
        <v>42.36</v>
      </c>
      <c r="K12" s="77">
        <f>+H12</f>
        <v>11.54</v>
      </c>
      <c r="L12" s="77">
        <f>+I12-H12</f>
        <v>14.530000000000001</v>
      </c>
      <c r="M12" s="77">
        <f>+J12-I12</f>
        <v>16.29</v>
      </c>
      <c r="N12" s="73"/>
      <c r="O12" s="74"/>
      <c r="P12" s="74"/>
    </row>
    <row r="13" spans="1:15" s="54" customFormat="1" ht="15">
      <c r="A13" s="73">
        <v>12</v>
      </c>
      <c r="B13" s="77">
        <v>22</v>
      </c>
      <c r="C13" s="74">
        <v>560355</v>
      </c>
      <c r="D13" s="77" t="s">
        <v>185</v>
      </c>
      <c r="E13" s="74">
        <v>1978</v>
      </c>
      <c r="F13" s="74" t="s">
        <v>14</v>
      </c>
      <c r="G13" s="74" t="s">
        <v>644</v>
      </c>
      <c r="H13" s="31">
        <v>11.35</v>
      </c>
      <c r="I13" s="32">
        <v>25.91</v>
      </c>
      <c r="J13" s="45">
        <v>42.41</v>
      </c>
      <c r="K13" s="77">
        <f>+H13</f>
        <v>11.35</v>
      </c>
      <c r="L13" s="77">
        <f>+I13-H13</f>
        <v>14.56</v>
      </c>
      <c r="M13" s="77">
        <f>+J13-I13</f>
        <v>16.499999999999996</v>
      </c>
      <c r="N13" s="73"/>
      <c r="O13" s="73"/>
    </row>
    <row r="14" spans="1:16" s="77" customFormat="1" ht="15">
      <c r="A14" s="73">
        <v>13</v>
      </c>
      <c r="B14" s="77">
        <v>1</v>
      </c>
      <c r="C14" s="74">
        <v>380260</v>
      </c>
      <c r="D14" s="77" t="s">
        <v>171</v>
      </c>
      <c r="E14" s="74">
        <v>1979</v>
      </c>
      <c r="F14" s="74" t="s">
        <v>109</v>
      </c>
      <c r="G14" s="74" t="s">
        <v>676</v>
      </c>
      <c r="H14" s="31">
        <v>11.58</v>
      </c>
      <c r="I14" s="32">
        <v>26.07</v>
      </c>
      <c r="J14" s="45">
        <v>42.45</v>
      </c>
      <c r="K14" s="77">
        <f>+H14</f>
        <v>11.58</v>
      </c>
      <c r="L14" s="77">
        <f>+I14-H14</f>
        <v>14.49</v>
      </c>
      <c r="M14" s="77">
        <f>+J14-I14</f>
        <v>16.380000000000003</v>
      </c>
      <c r="N14" s="73"/>
      <c r="O14" s="74"/>
      <c r="P14" s="74"/>
    </row>
    <row r="15" spans="1:14" s="77" customFormat="1" ht="15">
      <c r="A15" s="73">
        <v>14</v>
      </c>
      <c r="B15" s="77">
        <v>26</v>
      </c>
      <c r="C15" s="77">
        <v>421328</v>
      </c>
      <c r="D15" s="77" t="s">
        <v>356</v>
      </c>
      <c r="E15" s="77">
        <v>1982</v>
      </c>
      <c r="F15" s="77" t="s">
        <v>15</v>
      </c>
      <c r="G15" s="77" t="s">
        <v>502</v>
      </c>
      <c r="H15" s="31">
        <v>11.66</v>
      </c>
      <c r="I15" s="77">
        <v>26.04</v>
      </c>
      <c r="J15" s="79">
        <v>42.49</v>
      </c>
      <c r="K15" s="77">
        <f>+H15</f>
        <v>11.66</v>
      </c>
      <c r="L15" s="77">
        <f>+I15-H15</f>
        <v>14.379999999999999</v>
      </c>
      <c r="M15" s="77">
        <f>+J15-I15</f>
        <v>16.450000000000003</v>
      </c>
      <c r="N15" s="73"/>
    </row>
    <row r="16" spans="1:15" s="54" customFormat="1" ht="15">
      <c r="A16" s="73">
        <v>15</v>
      </c>
      <c r="B16" s="77">
        <v>24</v>
      </c>
      <c r="C16" s="77">
        <v>511908</v>
      </c>
      <c r="D16" s="77" t="s">
        <v>521</v>
      </c>
      <c r="E16" s="77">
        <v>1992</v>
      </c>
      <c r="F16" s="77" t="s">
        <v>8</v>
      </c>
      <c r="G16" s="77" t="s">
        <v>500</v>
      </c>
      <c r="H16" s="31">
        <v>11.7</v>
      </c>
      <c r="I16" s="77">
        <v>25.95</v>
      </c>
      <c r="J16" s="79">
        <v>42.52</v>
      </c>
      <c r="K16" s="77">
        <f>+H16</f>
        <v>11.7</v>
      </c>
      <c r="L16" s="77">
        <f>+I16-H16</f>
        <v>14.25</v>
      </c>
      <c r="M16" s="77">
        <f>+J16-I16</f>
        <v>16.570000000000004</v>
      </c>
      <c r="N16" s="73"/>
      <c r="O16" s="73"/>
    </row>
    <row r="17" spans="1:14" s="54" customFormat="1" ht="15">
      <c r="A17" s="73">
        <v>16</v>
      </c>
      <c r="B17" s="77">
        <v>20</v>
      </c>
      <c r="C17" s="74">
        <v>511127</v>
      </c>
      <c r="D17" s="66" t="s">
        <v>191</v>
      </c>
      <c r="E17" s="74">
        <v>1984</v>
      </c>
      <c r="F17" s="74" t="s">
        <v>8</v>
      </c>
      <c r="G17" s="74" t="s">
        <v>676</v>
      </c>
      <c r="H17" s="31">
        <v>11.54</v>
      </c>
      <c r="I17" s="77">
        <v>25.93</v>
      </c>
      <c r="J17" s="46">
        <v>42.62</v>
      </c>
      <c r="K17" s="77">
        <f>+H17</f>
        <v>11.54</v>
      </c>
      <c r="L17" s="77">
        <f>+I17-H17</f>
        <v>14.39</v>
      </c>
      <c r="M17" s="77">
        <f>+J17-I17</f>
        <v>16.689999999999998</v>
      </c>
      <c r="N17" s="73"/>
    </row>
    <row r="18" spans="1:16" s="54" customFormat="1" ht="15">
      <c r="A18" s="73">
        <v>17</v>
      </c>
      <c r="B18" s="77">
        <v>8</v>
      </c>
      <c r="C18" s="74">
        <v>102435</v>
      </c>
      <c r="D18" s="77" t="s">
        <v>176</v>
      </c>
      <c r="E18" s="74">
        <v>1982</v>
      </c>
      <c r="F18" s="74" t="s">
        <v>9</v>
      </c>
      <c r="G18" s="74" t="s">
        <v>500</v>
      </c>
      <c r="H18" s="31">
        <v>11.65</v>
      </c>
      <c r="I18" s="77">
        <v>26.04</v>
      </c>
      <c r="J18" s="46">
        <v>42.66</v>
      </c>
      <c r="K18" s="77">
        <f>+H18</f>
        <v>11.65</v>
      </c>
      <c r="L18" s="77">
        <f>+I18-H18</f>
        <v>14.389999999999999</v>
      </c>
      <c r="M18" s="77">
        <f>+J18-I18</f>
        <v>16.619999999999997</v>
      </c>
      <c r="N18" s="73"/>
      <c r="O18" s="74"/>
      <c r="P18" s="74"/>
    </row>
    <row r="19" spans="1:14" s="54" customFormat="1" ht="15">
      <c r="A19" s="73">
        <v>18</v>
      </c>
      <c r="B19" s="77">
        <v>12</v>
      </c>
      <c r="C19" s="74">
        <v>510890</v>
      </c>
      <c r="D19" s="77" t="s">
        <v>172</v>
      </c>
      <c r="E19" s="74">
        <v>1981</v>
      </c>
      <c r="F19" s="74" t="s">
        <v>8</v>
      </c>
      <c r="G19" s="74" t="s">
        <v>500</v>
      </c>
      <c r="H19" s="31">
        <v>11.61</v>
      </c>
      <c r="I19" s="77">
        <v>25.96</v>
      </c>
      <c r="J19" s="46">
        <v>42.77</v>
      </c>
      <c r="K19" s="77">
        <f>+H19</f>
        <v>11.61</v>
      </c>
      <c r="L19" s="77">
        <f>+I19-H19</f>
        <v>14.350000000000001</v>
      </c>
      <c r="M19" s="77">
        <f>+J19-I19</f>
        <v>16.810000000000002</v>
      </c>
      <c r="N19" s="73"/>
    </row>
    <row r="20" spans="1:14" s="54" customFormat="1" ht="15">
      <c r="A20" s="73">
        <v>19</v>
      </c>
      <c r="B20" s="77">
        <v>23</v>
      </c>
      <c r="C20" s="77">
        <v>511174</v>
      </c>
      <c r="D20" s="77" t="s">
        <v>211</v>
      </c>
      <c r="E20" s="77">
        <v>1984</v>
      </c>
      <c r="F20" s="77" t="s">
        <v>8</v>
      </c>
      <c r="G20" s="77" t="s">
        <v>676</v>
      </c>
      <c r="H20" s="31">
        <v>11.44</v>
      </c>
      <c r="I20" s="77">
        <v>26.1</v>
      </c>
      <c r="J20" s="79">
        <v>42.8</v>
      </c>
      <c r="K20" s="77">
        <f>+H20</f>
        <v>11.44</v>
      </c>
      <c r="L20" s="77">
        <f>+I20-H20</f>
        <v>14.660000000000002</v>
      </c>
      <c r="M20" s="77">
        <f>+J20-I20</f>
        <v>16.699999999999996</v>
      </c>
      <c r="N20" s="73"/>
    </row>
    <row r="21" spans="1:14" s="54" customFormat="1" ht="15">
      <c r="A21" s="73">
        <v>20</v>
      </c>
      <c r="B21" s="77">
        <v>14</v>
      </c>
      <c r="C21" s="54">
        <v>501223</v>
      </c>
      <c r="D21" s="66" t="s">
        <v>189</v>
      </c>
      <c r="E21" s="54">
        <v>1987</v>
      </c>
      <c r="F21" s="74" t="s">
        <v>3</v>
      </c>
      <c r="G21" s="74" t="s">
        <v>500</v>
      </c>
      <c r="H21" s="31">
        <v>11.69</v>
      </c>
      <c r="I21" s="77">
        <v>26.33</v>
      </c>
      <c r="J21" s="45">
        <v>42.89</v>
      </c>
      <c r="K21" s="77">
        <f>+H21</f>
        <v>11.69</v>
      </c>
      <c r="L21" s="77">
        <f>+I21-H21</f>
        <v>14.639999999999999</v>
      </c>
      <c r="M21" s="77">
        <f>+J21-I21</f>
        <v>16.560000000000002</v>
      </c>
      <c r="N21" s="73"/>
    </row>
    <row r="22" spans="1:16" s="54" customFormat="1" ht="15">
      <c r="A22" s="73">
        <v>21</v>
      </c>
      <c r="B22" s="77">
        <v>25</v>
      </c>
      <c r="C22" s="77">
        <v>293006</v>
      </c>
      <c r="D22" s="77" t="s">
        <v>278</v>
      </c>
      <c r="E22" s="77">
        <v>1984</v>
      </c>
      <c r="F22" s="77" t="s">
        <v>10</v>
      </c>
      <c r="G22" s="77" t="s">
        <v>500</v>
      </c>
      <c r="H22" s="31">
        <v>11.51</v>
      </c>
      <c r="I22" s="77">
        <v>26.14</v>
      </c>
      <c r="J22" s="79">
        <v>43.25</v>
      </c>
      <c r="K22" s="77">
        <f>+H22</f>
        <v>11.51</v>
      </c>
      <c r="L22" s="77">
        <f>+I22-H22</f>
        <v>14.63</v>
      </c>
      <c r="M22" s="77">
        <f>+J22-I22</f>
        <v>17.11</v>
      </c>
      <c r="N22" s="73"/>
      <c r="O22" s="77"/>
      <c r="P22" s="77"/>
    </row>
    <row r="23" spans="1:16" s="54" customFormat="1" ht="15">
      <c r="A23" s="73">
        <v>22</v>
      </c>
      <c r="B23" s="77">
        <v>18</v>
      </c>
      <c r="C23" s="74">
        <v>532138</v>
      </c>
      <c r="D23" s="66" t="s">
        <v>222</v>
      </c>
      <c r="E23" s="74">
        <v>1989</v>
      </c>
      <c r="F23" s="74" t="s">
        <v>11</v>
      </c>
      <c r="G23" s="74" t="s">
        <v>500</v>
      </c>
      <c r="H23" s="31">
        <v>11.87</v>
      </c>
      <c r="I23" s="77">
        <v>26.77</v>
      </c>
      <c r="J23" s="46">
        <v>43.5</v>
      </c>
      <c r="K23" s="77">
        <f>+H23</f>
        <v>11.87</v>
      </c>
      <c r="L23" s="77">
        <f>+I23-H23</f>
        <v>14.9</v>
      </c>
      <c r="M23" s="77">
        <f>+J23-I23</f>
        <v>16.73</v>
      </c>
      <c r="N23" s="73"/>
      <c r="O23" s="74"/>
      <c r="P23" s="74"/>
    </row>
    <row r="24" spans="1:14" s="54" customFormat="1" ht="15">
      <c r="A24" s="73">
        <v>23</v>
      </c>
      <c r="B24" s="77">
        <v>6</v>
      </c>
      <c r="C24" s="74">
        <v>501111</v>
      </c>
      <c r="D24" s="66" t="s">
        <v>177</v>
      </c>
      <c r="E24" s="74">
        <v>1985</v>
      </c>
      <c r="F24" s="74" t="s">
        <v>3</v>
      </c>
      <c r="G24" s="74" t="s">
        <v>684</v>
      </c>
      <c r="H24" s="31">
        <v>11.73</v>
      </c>
      <c r="I24" s="77">
        <v>26.81</v>
      </c>
      <c r="J24" s="46">
        <v>43.6</v>
      </c>
      <c r="K24" s="77">
        <f>+H24</f>
        <v>11.73</v>
      </c>
      <c r="L24" s="77">
        <f>+I24-H24</f>
        <v>15.079999999999998</v>
      </c>
      <c r="M24" s="77">
        <f>+J24-I24</f>
        <v>16.790000000000003</v>
      </c>
      <c r="N24" s="73"/>
    </row>
    <row r="25" spans="1:14" s="54" customFormat="1" ht="15">
      <c r="A25" s="73" t="s">
        <v>7</v>
      </c>
      <c r="B25" s="77">
        <v>4</v>
      </c>
      <c r="C25" s="74">
        <v>192665</v>
      </c>
      <c r="D25" s="66" t="s">
        <v>175</v>
      </c>
      <c r="E25" s="74">
        <v>1984</v>
      </c>
      <c r="F25" s="74" t="s">
        <v>1</v>
      </c>
      <c r="G25" s="74" t="s">
        <v>500</v>
      </c>
      <c r="H25" s="27">
        <v>12.16</v>
      </c>
      <c r="I25" s="30">
        <v>26.25</v>
      </c>
      <c r="J25" s="59" t="s">
        <v>692</v>
      </c>
      <c r="K25" s="77">
        <f>+H25</f>
        <v>12.16</v>
      </c>
      <c r="L25" s="77">
        <f>+I25-H25</f>
        <v>14.09</v>
      </c>
      <c r="M25" s="77" t="e">
        <f>+J25-I25</f>
        <v>#VALUE!</v>
      </c>
      <c r="N25" s="73"/>
    </row>
    <row r="26" spans="1:14" s="54" customFormat="1" ht="15">
      <c r="A26" s="73" t="s">
        <v>7</v>
      </c>
      <c r="B26" s="77">
        <v>10</v>
      </c>
      <c r="C26" s="74">
        <v>50624</v>
      </c>
      <c r="D26" s="77" t="s">
        <v>178</v>
      </c>
      <c r="E26" s="74">
        <v>1978</v>
      </c>
      <c r="F26" s="74" t="s">
        <v>5</v>
      </c>
      <c r="G26" s="74" t="s">
        <v>693</v>
      </c>
      <c r="H26" s="27">
        <v>11.52</v>
      </c>
      <c r="I26" s="30">
        <v>25.6</v>
      </c>
      <c r="J26" s="59" t="s">
        <v>692</v>
      </c>
      <c r="K26" s="77">
        <f>+H26</f>
        <v>11.52</v>
      </c>
      <c r="L26" s="77">
        <f>+I26-H26</f>
        <v>14.080000000000002</v>
      </c>
      <c r="M26" s="77" t="e">
        <f>+J26-I26</f>
        <v>#VALUE!</v>
      </c>
      <c r="N26" s="73"/>
    </row>
    <row r="27" spans="1:14" s="54" customFormat="1" ht="15">
      <c r="A27" s="73" t="s">
        <v>7</v>
      </c>
      <c r="B27" s="77">
        <v>19</v>
      </c>
      <c r="C27" s="74">
        <v>102239</v>
      </c>
      <c r="D27" s="66" t="s">
        <v>182</v>
      </c>
      <c r="E27" s="74">
        <v>1981</v>
      </c>
      <c r="F27" s="74" t="s">
        <v>9</v>
      </c>
      <c r="G27" s="74" t="s">
        <v>676</v>
      </c>
      <c r="H27" s="31">
        <v>11.5</v>
      </c>
      <c r="I27" s="77"/>
      <c r="J27" s="46" t="s">
        <v>692</v>
      </c>
      <c r="K27" s="77">
        <f>+H27</f>
        <v>11.5</v>
      </c>
      <c r="L27" s="77">
        <f>+I27-H27</f>
        <v>-11.5</v>
      </c>
      <c r="M27" s="77" t="e">
        <f>+J27-I27</f>
        <v>#VALUE!</v>
      </c>
      <c r="N27" s="73"/>
    </row>
    <row r="28" spans="1:14" s="54" customFormat="1" ht="15">
      <c r="A28" s="73" t="s">
        <v>7</v>
      </c>
      <c r="B28" s="77">
        <v>27</v>
      </c>
      <c r="C28" s="77">
        <v>51215</v>
      </c>
      <c r="D28" s="77" t="s">
        <v>254</v>
      </c>
      <c r="E28" s="77">
        <v>1986</v>
      </c>
      <c r="F28" s="77" t="s">
        <v>5</v>
      </c>
      <c r="G28" s="77" t="s">
        <v>503</v>
      </c>
      <c r="H28" s="31"/>
      <c r="I28" s="77"/>
      <c r="J28" s="79" t="s">
        <v>692</v>
      </c>
      <c r="K28" s="77">
        <f>+H28</f>
        <v>0</v>
      </c>
      <c r="L28" s="77">
        <f>+I28-H28</f>
        <v>0</v>
      </c>
      <c r="M28" s="77" t="e">
        <f>+J28-I28</f>
        <v>#VALUE!</v>
      </c>
      <c r="N28" s="73"/>
    </row>
    <row r="30" spans="1:15" ht="15">
      <c r="A30" s="87" t="s">
        <v>677</v>
      </c>
      <c r="B30" s="87"/>
      <c r="C30" s="87"/>
      <c r="D30" s="88" t="s">
        <v>687</v>
      </c>
      <c r="E30" s="88"/>
      <c r="F30" s="81" t="s">
        <v>624</v>
      </c>
      <c r="N30" s="30"/>
      <c r="O30" s="30"/>
    </row>
    <row r="31" ht="15">
      <c r="D31" s="78"/>
    </row>
    <row r="32" ht="15">
      <c r="D32" s="62" t="s">
        <v>505</v>
      </c>
    </row>
    <row r="33" ht="15">
      <c r="D33" s="33" t="s">
        <v>643</v>
      </c>
    </row>
  </sheetData>
  <sheetProtection/>
  <mergeCells count="2">
    <mergeCell ref="A30:C30"/>
    <mergeCell ref="D30:E3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73" bestFit="1" customWidth="1"/>
    <col min="2" max="2" width="4.57421875" style="73" bestFit="1" customWidth="1"/>
    <col min="3" max="3" width="6.421875" style="29" customWidth="1"/>
    <col min="4" max="4" width="7.7109375" style="29" bestFit="1" customWidth="1"/>
    <col min="5" max="5" width="33.8515625" style="77" customWidth="1"/>
    <col min="6" max="6" width="5.140625" style="29" bestFit="1" customWidth="1"/>
    <col min="7" max="7" width="7.140625" style="29" bestFit="1" customWidth="1"/>
    <col min="8" max="8" width="10.28125" style="29" bestFit="1" customWidth="1"/>
    <col min="9" max="9" width="8.57421875" style="53" bestFit="1" customWidth="1"/>
    <col min="10" max="12" width="6.8515625" style="30" customWidth="1"/>
    <col min="13" max="15" width="9.421875" style="30" bestFit="1" customWidth="1"/>
    <col min="16" max="16" width="9.421875" style="59" bestFit="1" customWidth="1"/>
    <col min="17" max="17" width="9.28125" style="29" customWidth="1"/>
    <col min="18" max="16384" width="9.140625" style="29" customWidth="1"/>
  </cols>
  <sheetData>
    <row r="1" spans="1:19" s="39" customFormat="1" ht="15.75" thickBot="1">
      <c r="A1" s="39" t="s">
        <v>490</v>
      </c>
      <c r="B1" s="39" t="s">
        <v>678</v>
      </c>
      <c r="C1" s="39" t="s">
        <v>491</v>
      </c>
      <c r="D1" s="39" t="s">
        <v>492</v>
      </c>
      <c r="E1" s="40" t="s">
        <v>493</v>
      </c>
      <c r="F1" s="39" t="s">
        <v>494</v>
      </c>
      <c r="G1" s="39" t="s">
        <v>20</v>
      </c>
      <c r="H1" s="39" t="s">
        <v>495</v>
      </c>
      <c r="I1" s="82" t="s">
        <v>679</v>
      </c>
      <c r="J1" s="39" t="s">
        <v>496</v>
      </c>
      <c r="K1" s="39" t="s">
        <v>514</v>
      </c>
      <c r="L1" s="58" t="s">
        <v>0</v>
      </c>
      <c r="M1" s="40" t="s">
        <v>497</v>
      </c>
      <c r="N1" s="40" t="s">
        <v>498</v>
      </c>
      <c r="O1" s="40" t="s">
        <v>607</v>
      </c>
      <c r="P1" s="85" t="s">
        <v>680</v>
      </c>
      <c r="Q1" s="58" t="s">
        <v>606</v>
      </c>
      <c r="R1" s="43" t="s">
        <v>499</v>
      </c>
      <c r="S1" s="42"/>
    </row>
    <row r="2" spans="1:19" ht="15.75" customHeight="1" thickTop="1">
      <c r="A2" s="73">
        <v>1</v>
      </c>
      <c r="B2" s="77">
        <v>8</v>
      </c>
      <c r="C2" s="77">
        <v>17</v>
      </c>
      <c r="D2" s="74">
        <v>293098</v>
      </c>
      <c r="E2" s="77" t="s">
        <v>180</v>
      </c>
      <c r="F2" s="74">
        <v>1984</v>
      </c>
      <c r="G2" s="74" t="s">
        <v>10</v>
      </c>
      <c r="H2" s="74" t="s">
        <v>684</v>
      </c>
      <c r="I2" s="83">
        <v>41.99</v>
      </c>
      <c r="J2" s="32">
        <v>53.87</v>
      </c>
      <c r="K2" s="77">
        <v>68.35</v>
      </c>
      <c r="L2" s="46">
        <v>85.72</v>
      </c>
      <c r="M2" s="77">
        <f>+J2-I2</f>
        <v>11.879999999999995</v>
      </c>
      <c r="N2" s="77">
        <f>+K2-J2</f>
        <v>14.479999999999997</v>
      </c>
      <c r="O2" s="77">
        <f>+L2-K2</f>
        <v>17.370000000000005</v>
      </c>
      <c r="P2" s="86">
        <f>+L2-I2</f>
        <v>43.73</v>
      </c>
      <c r="Q2" s="73">
        <v>100</v>
      </c>
      <c r="R2" s="74"/>
      <c r="S2" s="74"/>
    </row>
    <row r="3" spans="1:19" ht="15">
      <c r="A3" s="73">
        <v>2</v>
      </c>
      <c r="B3" s="77">
        <v>1</v>
      </c>
      <c r="C3" s="77">
        <v>2</v>
      </c>
      <c r="D3" s="74">
        <v>50707</v>
      </c>
      <c r="E3" s="77" t="s">
        <v>197</v>
      </c>
      <c r="F3" s="74">
        <v>1979</v>
      </c>
      <c r="G3" s="74" t="s">
        <v>5</v>
      </c>
      <c r="H3" s="74" t="s">
        <v>691</v>
      </c>
      <c r="I3" s="84">
        <v>41.27</v>
      </c>
      <c r="J3" s="32">
        <v>53.29</v>
      </c>
      <c r="K3" s="32">
        <v>68.38</v>
      </c>
      <c r="L3" s="45">
        <v>85.75</v>
      </c>
      <c r="M3" s="77">
        <f>+J3-I3</f>
        <v>12.019999999999996</v>
      </c>
      <c r="N3" s="77">
        <f>+K3-J3</f>
        <v>15.089999999999996</v>
      </c>
      <c r="O3" s="77">
        <f>+L3-K3</f>
        <v>17.370000000000005</v>
      </c>
      <c r="P3" s="86">
        <f>+L3-I3</f>
        <v>44.48</v>
      </c>
      <c r="Q3" s="73">
        <v>80</v>
      </c>
      <c r="R3" s="73"/>
      <c r="S3" s="54"/>
    </row>
    <row r="4" spans="1:19" ht="15">
      <c r="A4" s="73">
        <v>3</v>
      </c>
      <c r="B4" s="77">
        <v>2</v>
      </c>
      <c r="C4" s="77">
        <v>9</v>
      </c>
      <c r="D4" s="74">
        <v>201702</v>
      </c>
      <c r="E4" s="77" t="s">
        <v>170</v>
      </c>
      <c r="F4" s="74">
        <v>1984</v>
      </c>
      <c r="G4" s="74" t="s">
        <v>13</v>
      </c>
      <c r="H4" s="74" t="s">
        <v>501</v>
      </c>
      <c r="I4" s="84">
        <v>41.46</v>
      </c>
      <c r="J4" s="32">
        <v>53.61</v>
      </c>
      <c r="K4" s="77">
        <v>68.63</v>
      </c>
      <c r="L4" s="45">
        <v>85.97</v>
      </c>
      <c r="M4" s="77">
        <f>+J4-I4</f>
        <v>12.149999999999999</v>
      </c>
      <c r="N4" s="77">
        <f>+K4-J4</f>
        <v>15.019999999999996</v>
      </c>
      <c r="O4" s="77">
        <f>+L4-K4</f>
        <v>17.340000000000003</v>
      </c>
      <c r="P4" s="86">
        <f>+L4-I4</f>
        <v>44.51</v>
      </c>
      <c r="Q4" s="73">
        <v>60</v>
      </c>
      <c r="R4" s="74"/>
      <c r="S4" s="74"/>
    </row>
    <row r="5" spans="1:19" s="54" customFormat="1" ht="15">
      <c r="A5" s="73">
        <v>4</v>
      </c>
      <c r="B5" s="77">
        <v>16</v>
      </c>
      <c r="C5" s="77">
        <v>20</v>
      </c>
      <c r="D5" s="74">
        <v>511127</v>
      </c>
      <c r="E5" s="66" t="s">
        <v>191</v>
      </c>
      <c r="F5" s="74">
        <v>1984</v>
      </c>
      <c r="G5" s="74" t="s">
        <v>8</v>
      </c>
      <c r="H5" s="74" t="s">
        <v>676</v>
      </c>
      <c r="I5" s="84">
        <v>42.62</v>
      </c>
      <c r="J5" s="32">
        <v>54.58</v>
      </c>
      <c r="K5" s="32">
        <v>69.35</v>
      </c>
      <c r="L5" s="46">
        <v>86.17</v>
      </c>
      <c r="M5" s="77">
        <f>+J5-I5</f>
        <v>11.96</v>
      </c>
      <c r="N5" s="77">
        <f>+K5-J5</f>
        <v>14.769999999999996</v>
      </c>
      <c r="O5" s="77">
        <f>+L5-K5</f>
        <v>16.820000000000007</v>
      </c>
      <c r="P5" s="86">
        <f>+L5-I5</f>
        <v>43.550000000000004</v>
      </c>
      <c r="Q5" s="73">
        <v>50</v>
      </c>
      <c r="R5" s="74"/>
      <c r="S5" s="74"/>
    </row>
    <row r="6" spans="1:18" s="54" customFormat="1" ht="15">
      <c r="A6" s="73">
        <v>5</v>
      </c>
      <c r="B6" s="77">
        <v>17</v>
      </c>
      <c r="C6" s="77">
        <v>8</v>
      </c>
      <c r="D6" s="74">
        <v>102435</v>
      </c>
      <c r="E6" s="77" t="s">
        <v>176</v>
      </c>
      <c r="F6" s="74">
        <v>1982</v>
      </c>
      <c r="G6" s="74" t="s">
        <v>9</v>
      </c>
      <c r="H6" s="74" t="s">
        <v>500</v>
      </c>
      <c r="I6" s="84">
        <v>42.66</v>
      </c>
      <c r="J6" s="32">
        <v>54.46</v>
      </c>
      <c r="K6" s="77">
        <v>69.16</v>
      </c>
      <c r="L6" s="45">
        <v>86.19</v>
      </c>
      <c r="M6" s="77">
        <f>+J6-I6</f>
        <v>11.800000000000004</v>
      </c>
      <c r="N6" s="77">
        <f>+K6-J6</f>
        <v>14.699999999999996</v>
      </c>
      <c r="O6" s="77">
        <f>+L6-K6</f>
        <v>17.03</v>
      </c>
      <c r="P6" s="86">
        <f>+L6-I6</f>
        <v>43.53</v>
      </c>
      <c r="Q6" s="73">
        <v>45</v>
      </c>
      <c r="R6" s="73"/>
    </row>
    <row r="7" spans="1:19" s="54" customFormat="1" ht="15" customHeight="1">
      <c r="A7" s="73">
        <v>6</v>
      </c>
      <c r="B7" s="77">
        <v>6</v>
      </c>
      <c r="C7" s="77">
        <v>3</v>
      </c>
      <c r="D7" s="74">
        <v>501017</v>
      </c>
      <c r="E7" s="66" t="s">
        <v>183</v>
      </c>
      <c r="F7" s="74">
        <v>1983</v>
      </c>
      <c r="G7" s="74" t="s">
        <v>3</v>
      </c>
      <c r="H7" s="74" t="s">
        <v>684</v>
      </c>
      <c r="I7" s="84">
        <v>41.93</v>
      </c>
      <c r="J7" s="32">
        <v>54.19</v>
      </c>
      <c r="K7" s="77">
        <v>69.17</v>
      </c>
      <c r="L7" s="46">
        <v>86.33</v>
      </c>
      <c r="M7" s="77">
        <f>+J7-I7</f>
        <v>12.259999999999998</v>
      </c>
      <c r="N7" s="77">
        <f>+K7-J7</f>
        <v>14.980000000000004</v>
      </c>
      <c r="O7" s="77">
        <f>+L7-K7</f>
        <v>17.159999999999997</v>
      </c>
      <c r="P7" s="86">
        <f>+L7-I7</f>
        <v>44.4</v>
      </c>
      <c r="Q7" s="73">
        <v>40</v>
      </c>
      <c r="R7" s="74"/>
      <c r="S7" s="74"/>
    </row>
    <row r="8" spans="1:19" s="54" customFormat="1" ht="15">
      <c r="A8" s="73">
        <v>7</v>
      </c>
      <c r="B8" s="77">
        <v>9</v>
      </c>
      <c r="C8" s="77">
        <v>21</v>
      </c>
      <c r="D8" s="74">
        <v>500656</v>
      </c>
      <c r="E8" s="66" t="s">
        <v>194</v>
      </c>
      <c r="F8" s="74">
        <v>1979</v>
      </c>
      <c r="G8" s="74" t="s">
        <v>3</v>
      </c>
      <c r="H8" s="74" t="s">
        <v>676</v>
      </c>
      <c r="I8" s="84">
        <v>42.19</v>
      </c>
      <c r="J8" s="32">
        <v>54.16</v>
      </c>
      <c r="K8" s="32">
        <v>69.29</v>
      </c>
      <c r="L8" s="46">
        <v>86.39</v>
      </c>
      <c r="M8" s="77">
        <f>+J8-I8</f>
        <v>11.969999999999999</v>
      </c>
      <c r="N8" s="77">
        <f>+K8-J8</f>
        <v>15.13000000000001</v>
      </c>
      <c r="O8" s="77">
        <f>+L8-K8</f>
        <v>17.099999999999994</v>
      </c>
      <c r="P8" s="86">
        <f>+L8-I8</f>
        <v>44.2</v>
      </c>
      <c r="Q8" s="73">
        <v>36</v>
      </c>
      <c r="R8" s="74"/>
      <c r="S8" s="74"/>
    </row>
    <row r="9" spans="1:18" s="54" customFormat="1" ht="15">
      <c r="A9" s="73">
        <v>8</v>
      </c>
      <c r="B9" s="77">
        <v>15</v>
      </c>
      <c r="C9" s="77">
        <v>24</v>
      </c>
      <c r="D9" s="77">
        <v>511908</v>
      </c>
      <c r="E9" s="77" t="s">
        <v>521</v>
      </c>
      <c r="F9" s="77">
        <v>1992</v>
      </c>
      <c r="G9" s="77" t="s">
        <v>8</v>
      </c>
      <c r="H9" s="77" t="s">
        <v>500</v>
      </c>
      <c r="I9" s="84">
        <v>42.52</v>
      </c>
      <c r="J9" s="32">
        <v>54.55</v>
      </c>
      <c r="K9" s="77">
        <v>69.31</v>
      </c>
      <c r="L9" s="46">
        <v>86.4</v>
      </c>
      <c r="M9" s="77">
        <f>+J9-I9</f>
        <v>12.029999999999994</v>
      </c>
      <c r="N9" s="77">
        <f>+K9-J9</f>
        <v>14.760000000000005</v>
      </c>
      <c r="O9" s="77">
        <f>+L9-K9</f>
        <v>17.090000000000003</v>
      </c>
      <c r="P9" s="86">
        <f>+L9-I9</f>
        <v>43.88</v>
      </c>
      <c r="Q9" s="73">
        <v>32</v>
      </c>
      <c r="R9" s="73"/>
    </row>
    <row r="10" spans="1:18" s="54" customFormat="1" ht="15">
      <c r="A10" s="73">
        <v>9</v>
      </c>
      <c r="B10" s="77">
        <v>3</v>
      </c>
      <c r="C10" s="77">
        <v>7</v>
      </c>
      <c r="D10" s="74">
        <v>292491</v>
      </c>
      <c r="E10" s="77" t="s">
        <v>181</v>
      </c>
      <c r="F10" s="74">
        <v>1982</v>
      </c>
      <c r="G10" s="74" t="s">
        <v>10</v>
      </c>
      <c r="H10" s="74" t="s">
        <v>676</v>
      </c>
      <c r="I10" s="53">
        <v>41.82</v>
      </c>
      <c r="J10" s="30">
        <v>53.92</v>
      </c>
      <c r="K10" s="30">
        <v>69.02</v>
      </c>
      <c r="L10" s="59">
        <v>86.42</v>
      </c>
      <c r="M10" s="77">
        <f>+J10-I10</f>
        <v>12.100000000000001</v>
      </c>
      <c r="N10" s="77">
        <f>+K10-J10</f>
        <v>15.099999999999994</v>
      </c>
      <c r="O10" s="77">
        <f>+L10-K10</f>
        <v>17.400000000000006</v>
      </c>
      <c r="P10" s="86">
        <f>+L10-I10</f>
        <v>44.6</v>
      </c>
      <c r="Q10" s="73">
        <v>29</v>
      </c>
      <c r="R10" s="73"/>
    </row>
    <row r="11" spans="1:17" s="54" customFormat="1" ht="15">
      <c r="A11" s="73">
        <v>10</v>
      </c>
      <c r="B11" s="77">
        <v>7</v>
      </c>
      <c r="C11" s="77">
        <v>15</v>
      </c>
      <c r="D11" s="74">
        <v>192506</v>
      </c>
      <c r="E11" s="77" t="s">
        <v>186</v>
      </c>
      <c r="F11" s="74">
        <v>1984</v>
      </c>
      <c r="G11" s="74" t="s">
        <v>1</v>
      </c>
      <c r="H11" s="74" t="s">
        <v>503</v>
      </c>
      <c r="I11" s="84">
        <v>41.94</v>
      </c>
      <c r="J11" s="32">
        <v>54.26</v>
      </c>
      <c r="K11" s="77">
        <v>69.21</v>
      </c>
      <c r="L11" s="46">
        <v>86.83</v>
      </c>
      <c r="M11" s="77">
        <f>+J11-I11</f>
        <v>12.32</v>
      </c>
      <c r="N11" s="77">
        <f>+K11-J11</f>
        <v>14.949999999999996</v>
      </c>
      <c r="O11" s="77">
        <f>+L11-K11</f>
        <v>17.620000000000005</v>
      </c>
      <c r="P11" s="86">
        <f>+L11-I11</f>
        <v>44.89</v>
      </c>
      <c r="Q11" s="73">
        <v>26</v>
      </c>
    </row>
    <row r="12" spans="1:19" s="54" customFormat="1" ht="15">
      <c r="A12" s="73">
        <v>11</v>
      </c>
      <c r="B12" s="77">
        <v>20</v>
      </c>
      <c r="C12" s="77">
        <v>14</v>
      </c>
      <c r="D12" s="54">
        <v>501223</v>
      </c>
      <c r="E12" s="66" t="s">
        <v>189</v>
      </c>
      <c r="F12" s="54">
        <v>1987</v>
      </c>
      <c r="G12" s="74" t="s">
        <v>3</v>
      </c>
      <c r="H12" s="74" t="s">
        <v>500</v>
      </c>
      <c r="I12" s="84">
        <v>42.89</v>
      </c>
      <c r="J12" s="32">
        <v>54.78</v>
      </c>
      <c r="K12" s="77">
        <v>69.8</v>
      </c>
      <c r="L12" s="46">
        <v>86.96</v>
      </c>
      <c r="M12" s="77">
        <f>+J12-I12</f>
        <v>11.89</v>
      </c>
      <c r="N12" s="77">
        <f>+K12-J12</f>
        <v>15.019999999999996</v>
      </c>
      <c r="O12" s="77">
        <f>+L12-K12</f>
        <v>17.159999999999997</v>
      </c>
      <c r="P12" s="86">
        <f>+L12-I12</f>
        <v>44.06999999999999</v>
      </c>
      <c r="Q12" s="73">
        <v>24</v>
      </c>
      <c r="R12" s="74"/>
      <c r="S12" s="74"/>
    </row>
    <row r="13" spans="1:18" s="54" customFormat="1" ht="15">
      <c r="A13" s="73">
        <v>12</v>
      </c>
      <c r="B13" s="77">
        <v>11</v>
      </c>
      <c r="C13" s="77">
        <v>16</v>
      </c>
      <c r="D13" s="74">
        <v>534562</v>
      </c>
      <c r="E13" s="77" t="s">
        <v>184</v>
      </c>
      <c r="F13" s="74">
        <v>1984</v>
      </c>
      <c r="G13" s="74" t="s">
        <v>11</v>
      </c>
      <c r="H13" s="74" t="s">
        <v>502</v>
      </c>
      <c r="I13" s="84">
        <v>42.36</v>
      </c>
      <c r="J13" s="32">
        <v>54.57</v>
      </c>
      <c r="K13" s="32">
        <v>69.7</v>
      </c>
      <c r="L13" s="46">
        <v>87</v>
      </c>
      <c r="M13" s="77">
        <f>+J13-I13</f>
        <v>12.21</v>
      </c>
      <c r="N13" s="77">
        <f>+K13-J13</f>
        <v>15.130000000000003</v>
      </c>
      <c r="O13" s="77">
        <f>+L13-K13</f>
        <v>17.299999999999997</v>
      </c>
      <c r="P13" s="86">
        <f>+L13-I13</f>
        <v>44.64</v>
      </c>
      <c r="Q13" s="73">
        <v>22</v>
      </c>
      <c r="R13" s="73"/>
    </row>
    <row r="14" spans="1:19" s="77" customFormat="1" ht="15">
      <c r="A14" s="73">
        <v>13</v>
      </c>
      <c r="B14" s="77">
        <v>12</v>
      </c>
      <c r="C14" s="77">
        <v>22</v>
      </c>
      <c r="D14" s="74">
        <v>560355</v>
      </c>
      <c r="E14" s="77" t="s">
        <v>185</v>
      </c>
      <c r="F14" s="74">
        <v>1978</v>
      </c>
      <c r="G14" s="74" t="s">
        <v>14</v>
      </c>
      <c r="H14" s="74" t="s">
        <v>644</v>
      </c>
      <c r="I14" s="84">
        <v>42.41</v>
      </c>
      <c r="J14" s="32">
        <v>54.48</v>
      </c>
      <c r="K14" s="77">
        <v>69.65</v>
      </c>
      <c r="L14" s="46">
        <v>87.07</v>
      </c>
      <c r="M14" s="77">
        <f>+J14-I14</f>
        <v>12.07</v>
      </c>
      <c r="N14" s="77">
        <f>+K14-J14</f>
        <v>15.170000000000009</v>
      </c>
      <c r="O14" s="77">
        <f>+L14-K14</f>
        <v>17.419999999999987</v>
      </c>
      <c r="P14" s="86">
        <f>+L14-I14</f>
        <v>44.66</v>
      </c>
      <c r="Q14" s="73">
        <v>20</v>
      </c>
      <c r="R14" s="74"/>
      <c r="S14" s="74"/>
    </row>
    <row r="15" spans="1:17" s="77" customFormat="1" ht="15">
      <c r="A15" s="73">
        <v>14</v>
      </c>
      <c r="B15" s="77">
        <v>10</v>
      </c>
      <c r="C15" s="77">
        <v>13</v>
      </c>
      <c r="D15" s="74">
        <v>50605</v>
      </c>
      <c r="E15" s="66" t="s">
        <v>174</v>
      </c>
      <c r="F15" s="74">
        <v>1978</v>
      </c>
      <c r="G15" s="74" t="s">
        <v>5</v>
      </c>
      <c r="H15" s="74" t="s">
        <v>691</v>
      </c>
      <c r="I15" s="53">
        <v>42.23</v>
      </c>
      <c r="J15" s="30">
        <v>54.5</v>
      </c>
      <c r="K15" s="30">
        <v>69.74</v>
      </c>
      <c r="L15" s="59">
        <v>87.09</v>
      </c>
      <c r="M15" s="77">
        <f>+J15-I15</f>
        <v>12.270000000000003</v>
      </c>
      <c r="N15" s="77">
        <f>+K15-J15</f>
        <v>15.239999999999995</v>
      </c>
      <c r="O15" s="77">
        <f>+L15-K15</f>
        <v>17.35000000000001</v>
      </c>
      <c r="P15" s="86">
        <f>+L15-I15</f>
        <v>44.86000000000001</v>
      </c>
      <c r="Q15" s="73">
        <v>18</v>
      </c>
    </row>
    <row r="16" spans="1:18" s="54" customFormat="1" ht="15">
      <c r="A16" s="73">
        <v>15</v>
      </c>
      <c r="B16" s="77">
        <v>22</v>
      </c>
      <c r="C16" s="77">
        <v>18</v>
      </c>
      <c r="D16" s="74">
        <v>532138</v>
      </c>
      <c r="E16" s="66" t="s">
        <v>222</v>
      </c>
      <c r="F16" s="74">
        <v>1989</v>
      </c>
      <c r="G16" s="74" t="s">
        <v>11</v>
      </c>
      <c r="H16" s="74" t="s">
        <v>500</v>
      </c>
      <c r="I16" s="84">
        <v>43.5</v>
      </c>
      <c r="J16" s="32">
        <v>55.62</v>
      </c>
      <c r="K16" s="32">
        <v>70.41</v>
      </c>
      <c r="L16" s="45">
        <v>87.16</v>
      </c>
      <c r="M16" s="77">
        <f>+J16-I16</f>
        <v>12.119999999999997</v>
      </c>
      <c r="N16" s="77">
        <f>+K16-J16</f>
        <v>14.79</v>
      </c>
      <c r="O16" s="77">
        <f>+L16-K16</f>
        <v>16.75</v>
      </c>
      <c r="P16" s="86">
        <f>+L16-I16</f>
        <v>43.66</v>
      </c>
      <c r="Q16" s="73">
        <v>16</v>
      </c>
      <c r="R16" s="73"/>
    </row>
    <row r="17" spans="1:17" s="54" customFormat="1" ht="15">
      <c r="A17" s="73">
        <v>16</v>
      </c>
      <c r="B17" s="77">
        <v>21</v>
      </c>
      <c r="C17" s="77">
        <v>25</v>
      </c>
      <c r="D17" s="77">
        <v>293006</v>
      </c>
      <c r="E17" s="77" t="s">
        <v>278</v>
      </c>
      <c r="F17" s="77">
        <v>1984</v>
      </c>
      <c r="G17" s="77" t="s">
        <v>10</v>
      </c>
      <c r="H17" s="77" t="s">
        <v>500</v>
      </c>
      <c r="I17" s="84">
        <v>43.25</v>
      </c>
      <c r="J17" s="32">
        <v>55.36</v>
      </c>
      <c r="K17" s="77">
        <v>70.16</v>
      </c>
      <c r="L17" s="46">
        <v>87.46</v>
      </c>
      <c r="M17" s="77">
        <f>+J17-I17</f>
        <v>12.11</v>
      </c>
      <c r="N17" s="77">
        <f>+K17-J17</f>
        <v>14.799999999999997</v>
      </c>
      <c r="O17" s="77">
        <f>+L17-K17</f>
        <v>17.299999999999997</v>
      </c>
      <c r="P17" s="86">
        <f>+L17-I17</f>
        <v>44.209999999999994</v>
      </c>
      <c r="Q17" s="73"/>
    </row>
    <row r="18" spans="1:19" s="54" customFormat="1" ht="15">
      <c r="A18" s="73">
        <v>17</v>
      </c>
      <c r="B18" s="77">
        <v>14</v>
      </c>
      <c r="C18" s="77">
        <v>26</v>
      </c>
      <c r="D18" s="77">
        <v>421328</v>
      </c>
      <c r="E18" s="77" t="s">
        <v>356</v>
      </c>
      <c r="F18" s="77">
        <v>1982</v>
      </c>
      <c r="G18" s="77" t="s">
        <v>15</v>
      </c>
      <c r="H18" s="77" t="s">
        <v>502</v>
      </c>
      <c r="I18" s="84">
        <v>42.49</v>
      </c>
      <c r="J18" s="32">
        <v>54.88</v>
      </c>
      <c r="K18" s="77">
        <v>69.94</v>
      </c>
      <c r="L18" s="45">
        <v>87.58</v>
      </c>
      <c r="M18" s="77">
        <f>+J18-I18</f>
        <v>12.39</v>
      </c>
      <c r="N18" s="77">
        <f>+K18-J18</f>
        <v>15.059999999999995</v>
      </c>
      <c r="O18" s="77">
        <f>+L18-K18</f>
        <v>17.64</v>
      </c>
      <c r="P18" s="86">
        <f>+L18-I18</f>
        <v>45.089999999999996</v>
      </c>
      <c r="Q18" s="73"/>
      <c r="R18" s="74"/>
      <c r="S18" s="74"/>
    </row>
    <row r="19" spans="1:17" s="54" customFormat="1" ht="15">
      <c r="A19" s="73">
        <v>18</v>
      </c>
      <c r="B19" s="77">
        <v>13</v>
      </c>
      <c r="C19" s="77">
        <v>1</v>
      </c>
      <c r="D19" s="74">
        <v>380260</v>
      </c>
      <c r="E19" s="77" t="s">
        <v>171</v>
      </c>
      <c r="F19" s="74">
        <v>1979</v>
      </c>
      <c r="G19" s="74" t="s">
        <v>109</v>
      </c>
      <c r="H19" s="74" t="s">
        <v>676</v>
      </c>
      <c r="I19" s="84">
        <v>42.45</v>
      </c>
      <c r="J19" s="32">
        <v>54.76</v>
      </c>
      <c r="K19" s="77">
        <v>70.13</v>
      </c>
      <c r="L19" s="46">
        <v>87.6</v>
      </c>
      <c r="M19" s="77">
        <f>+J19-I19</f>
        <v>12.309999999999995</v>
      </c>
      <c r="N19" s="77">
        <f>+K19-J19</f>
        <v>15.369999999999997</v>
      </c>
      <c r="O19" s="77">
        <f>+L19-K19</f>
        <v>17.47</v>
      </c>
      <c r="P19" s="86">
        <f>+L19-I19</f>
        <v>45.14999999999999</v>
      </c>
      <c r="Q19" s="73"/>
    </row>
    <row r="20" spans="1:17" s="54" customFormat="1" ht="15">
      <c r="A20" s="73">
        <v>19</v>
      </c>
      <c r="B20" s="77">
        <v>18</v>
      </c>
      <c r="C20" s="77">
        <v>12</v>
      </c>
      <c r="D20" s="74">
        <v>510890</v>
      </c>
      <c r="E20" s="77" t="s">
        <v>172</v>
      </c>
      <c r="F20" s="74">
        <v>1981</v>
      </c>
      <c r="G20" s="74" t="s">
        <v>8</v>
      </c>
      <c r="H20" s="74" t="s">
        <v>500</v>
      </c>
      <c r="I20" s="84">
        <v>42.77</v>
      </c>
      <c r="J20" s="32">
        <v>55</v>
      </c>
      <c r="K20" s="77">
        <v>70.19</v>
      </c>
      <c r="L20" s="46">
        <v>87.62</v>
      </c>
      <c r="M20" s="77">
        <f>+J20-I20</f>
        <v>12.229999999999997</v>
      </c>
      <c r="N20" s="77">
        <f>+K20-J20</f>
        <v>15.189999999999998</v>
      </c>
      <c r="O20" s="77">
        <f>+L20-K20</f>
        <v>17.430000000000007</v>
      </c>
      <c r="P20" s="86">
        <f>+L20-I20</f>
        <v>44.85</v>
      </c>
      <c r="Q20" s="73"/>
    </row>
    <row r="21" spans="1:17" s="54" customFormat="1" ht="15">
      <c r="A21" s="73">
        <v>20</v>
      </c>
      <c r="B21" s="77">
        <v>19</v>
      </c>
      <c r="C21" s="77">
        <v>23</v>
      </c>
      <c r="D21" s="77">
        <v>511174</v>
      </c>
      <c r="E21" s="77" t="s">
        <v>211</v>
      </c>
      <c r="F21" s="77">
        <v>1984</v>
      </c>
      <c r="G21" s="77" t="s">
        <v>8</v>
      </c>
      <c r="H21" s="77" t="s">
        <v>676</v>
      </c>
      <c r="I21" s="84">
        <v>42.8</v>
      </c>
      <c r="J21" s="32">
        <v>55.02</v>
      </c>
      <c r="K21" s="77">
        <v>69.84</v>
      </c>
      <c r="L21" s="46">
        <v>87.7</v>
      </c>
      <c r="M21" s="77">
        <f>+J21-I21</f>
        <v>12.220000000000006</v>
      </c>
      <c r="N21" s="77">
        <f>+K21-J21</f>
        <v>14.82</v>
      </c>
      <c r="O21" s="77">
        <f>+L21-K21</f>
        <v>17.86</v>
      </c>
      <c r="P21" s="86">
        <f>+L21-I21</f>
        <v>44.900000000000006</v>
      </c>
      <c r="Q21" s="73"/>
    </row>
    <row r="22" spans="1:19" s="54" customFormat="1" ht="15">
      <c r="A22" s="73">
        <v>21</v>
      </c>
      <c r="B22" s="77">
        <v>23</v>
      </c>
      <c r="C22" s="77">
        <v>6</v>
      </c>
      <c r="D22" s="74">
        <v>501111</v>
      </c>
      <c r="E22" s="66" t="s">
        <v>177</v>
      </c>
      <c r="F22" s="74">
        <v>1985</v>
      </c>
      <c r="G22" s="74" t="s">
        <v>3</v>
      </c>
      <c r="H22" s="74" t="s">
        <v>684</v>
      </c>
      <c r="I22" s="84">
        <v>43.6</v>
      </c>
      <c r="J22" s="32">
        <v>55.72</v>
      </c>
      <c r="K22" s="77">
        <v>70.77</v>
      </c>
      <c r="L22" s="79">
        <v>88.14</v>
      </c>
      <c r="M22" s="77">
        <f>+J22-I22</f>
        <v>12.119999999999997</v>
      </c>
      <c r="N22" s="77">
        <f>+K22-J22</f>
        <v>15.049999999999997</v>
      </c>
      <c r="O22" s="77">
        <f>+L22-K22</f>
        <v>17.370000000000005</v>
      </c>
      <c r="P22" s="86">
        <f>+L22-I22</f>
        <v>44.54</v>
      </c>
      <c r="Q22" s="73"/>
      <c r="R22" s="77"/>
      <c r="S22" s="77"/>
    </row>
    <row r="23" spans="1:19" s="54" customFormat="1" ht="15">
      <c r="A23" s="73">
        <v>22</v>
      </c>
      <c r="B23" s="77">
        <v>5</v>
      </c>
      <c r="C23" s="77">
        <v>5</v>
      </c>
      <c r="D23" s="74">
        <v>291145</v>
      </c>
      <c r="E23" s="77" t="s">
        <v>195</v>
      </c>
      <c r="F23" s="74">
        <v>1981</v>
      </c>
      <c r="G23" s="74" t="s">
        <v>10</v>
      </c>
      <c r="H23" s="74" t="s">
        <v>693</v>
      </c>
      <c r="I23" s="84">
        <v>41.91</v>
      </c>
      <c r="J23" s="32">
        <v>53.9</v>
      </c>
      <c r="K23" s="32">
        <v>69</v>
      </c>
      <c r="L23" s="45">
        <v>88.99</v>
      </c>
      <c r="M23" s="77">
        <f>+J23-I23</f>
        <v>11.990000000000002</v>
      </c>
      <c r="N23" s="77">
        <f>+K23-J23</f>
        <v>15.100000000000001</v>
      </c>
      <c r="O23" s="77">
        <f>+L23-K23</f>
        <v>19.989999999999995</v>
      </c>
      <c r="P23" s="86">
        <f>+L23-I23</f>
        <v>47.08</v>
      </c>
      <c r="Q23" s="73"/>
      <c r="R23" s="74"/>
      <c r="S23" s="74"/>
    </row>
    <row r="24" spans="1:17" s="54" customFormat="1" ht="15">
      <c r="A24" s="73" t="s">
        <v>19</v>
      </c>
      <c r="B24" s="77">
        <v>3</v>
      </c>
      <c r="C24" s="77">
        <v>11</v>
      </c>
      <c r="D24" s="74">
        <v>501101</v>
      </c>
      <c r="E24" s="66" t="s">
        <v>204</v>
      </c>
      <c r="F24" s="74">
        <v>1985</v>
      </c>
      <c r="G24" s="74" t="s">
        <v>3</v>
      </c>
      <c r="H24" s="74" t="s">
        <v>693</v>
      </c>
      <c r="I24" s="84">
        <v>41.82</v>
      </c>
      <c r="J24" s="32">
        <v>53.95</v>
      </c>
      <c r="K24" s="77">
        <v>68.81</v>
      </c>
      <c r="L24" s="45" t="s">
        <v>692</v>
      </c>
      <c r="M24" s="77">
        <f>+J24-I24</f>
        <v>12.130000000000003</v>
      </c>
      <c r="N24" s="77">
        <f>+K24-J24</f>
        <v>14.86</v>
      </c>
      <c r="O24" s="77"/>
      <c r="P24" s="86"/>
      <c r="Q24" s="73"/>
    </row>
    <row r="26" spans="1:18" ht="15">
      <c r="A26" s="87" t="s">
        <v>677</v>
      </c>
      <c r="B26" s="87"/>
      <c r="C26" s="87"/>
      <c r="D26" s="87"/>
      <c r="E26" s="88" t="s">
        <v>689</v>
      </c>
      <c r="F26" s="88"/>
      <c r="G26" s="81" t="s">
        <v>688</v>
      </c>
      <c r="Q26" s="30"/>
      <c r="R26" s="30"/>
    </row>
    <row r="27" ht="15">
      <c r="E27" s="80"/>
    </row>
    <row r="28" ht="15">
      <c r="E28" s="62" t="s">
        <v>505</v>
      </c>
    </row>
    <row r="29" ht="15">
      <c r="E29" s="33" t="s">
        <v>643</v>
      </c>
    </row>
  </sheetData>
  <sheetProtection/>
  <mergeCells count="2">
    <mergeCell ref="A26:D26"/>
    <mergeCell ref="E26:F2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zoomScale="85" zoomScaleNormal="85" zoomScalePageLayoutView="0" workbookViewId="0" topLeftCell="A1">
      <selection activeCell="D4" sqref="D4"/>
    </sheetView>
  </sheetViews>
  <sheetFormatPr defaultColWidth="9.140625" defaultRowHeight="15"/>
  <cols>
    <col min="1" max="1" width="5.7109375" style="73" bestFit="1" customWidth="1"/>
    <col min="2" max="2" width="6.421875" style="29" customWidth="1"/>
    <col min="3" max="3" width="7.7109375" style="29" bestFit="1" customWidth="1"/>
    <col min="4" max="4" width="33.8515625" style="77" customWidth="1"/>
    <col min="5" max="5" width="5.140625" style="29" bestFit="1" customWidth="1"/>
    <col min="6" max="6" width="7.140625" style="29" bestFit="1" customWidth="1"/>
    <col min="7" max="7" width="10.28125" style="29" bestFit="1" customWidth="1"/>
    <col min="8" max="8" width="6.8515625" style="27" bestFit="1" customWidth="1"/>
    <col min="9" max="10" width="6.8515625" style="30" customWidth="1"/>
    <col min="11" max="13" width="9.421875" style="30" bestFit="1" customWidth="1"/>
    <col min="14" max="14" width="9.28125" style="29" customWidth="1"/>
    <col min="15" max="16384" width="9.140625" style="29" customWidth="1"/>
  </cols>
  <sheetData>
    <row r="1" spans="1:16" s="39" customFormat="1" ht="15.75" thickBot="1">
      <c r="A1" s="39" t="s">
        <v>490</v>
      </c>
      <c r="B1" s="39" t="s">
        <v>491</v>
      </c>
      <c r="C1" s="39" t="s">
        <v>492</v>
      </c>
      <c r="D1" s="40" t="s">
        <v>493</v>
      </c>
      <c r="E1" s="39" t="s">
        <v>494</v>
      </c>
      <c r="F1" s="39" t="s">
        <v>20</v>
      </c>
      <c r="G1" s="39" t="s">
        <v>495</v>
      </c>
      <c r="H1" s="41" t="s">
        <v>496</v>
      </c>
      <c r="I1" s="39" t="s">
        <v>514</v>
      </c>
      <c r="J1" s="58" t="s">
        <v>583</v>
      </c>
      <c r="K1" s="40" t="s">
        <v>497</v>
      </c>
      <c r="L1" s="40" t="s">
        <v>498</v>
      </c>
      <c r="M1" s="40" t="s">
        <v>607</v>
      </c>
      <c r="N1" s="58"/>
      <c r="O1" s="43" t="s">
        <v>499</v>
      </c>
      <c r="P1" s="42"/>
    </row>
    <row r="2" spans="1:16" ht="15.75" customHeight="1" thickTop="1">
      <c r="A2" s="73">
        <v>1</v>
      </c>
      <c r="B2" s="77">
        <v>1</v>
      </c>
      <c r="C2" s="74">
        <v>297601</v>
      </c>
      <c r="D2" s="74" t="s">
        <v>30</v>
      </c>
      <c r="E2" s="74">
        <v>1990</v>
      </c>
      <c r="F2" s="74" t="s">
        <v>10</v>
      </c>
      <c r="G2" s="74" t="s">
        <v>500</v>
      </c>
      <c r="H2" s="67"/>
      <c r="I2" s="77"/>
      <c r="J2" s="45"/>
      <c r="K2" s="77">
        <f>+H2</f>
        <v>0</v>
      </c>
      <c r="L2" s="77">
        <f aca="true" t="shared" si="0" ref="L2:M6">+I2-H2</f>
        <v>0</v>
      </c>
      <c r="M2" s="77">
        <f t="shared" si="0"/>
        <v>0</v>
      </c>
      <c r="N2" s="73"/>
      <c r="O2" s="74"/>
      <c r="P2" s="74"/>
    </row>
    <row r="3" spans="1:16" ht="15">
      <c r="A3" s="73">
        <v>2</v>
      </c>
      <c r="B3" s="77">
        <v>2</v>
      </c>
      <c r="C3" s="74">
        <v>206001</v>
      </c>
      <c r="D3" s="77" t="s">
        <v>26</v>
      </c>
      <c r="E3" s="74">
        <v>1984</v>
      </c>
      <c r="F3" s="74" t="s">
        <v>13</v>
      </c>
      <c r="G3" s="74" t="s">
        <v>502</v>
      </c>
      <c r="H3" s="31"/>
      <c r="I3" s="77"/>
      <c r="J3" s="45"/>
      <c r="K3" s="77">
        <f>+H3</f>
        <v>0</v>
      </c>
      <c r="L3" s="77">
        <f t="shared" si="0"/>
        <v>0</v>
      </c>
      <c r="M3" s="77">
        <f t="shared" si="0"/>
        <v>0</v>
      </c>
      <c r="N3" s="73"/>
      <c r="O3" s="73"/>
      <c r="P3" s="54"/>
    </row>
    <row r="4" spans="1:16" ht="15">
      <c r="A4" s="73">
        <v>3</v>
      </c>
      <c r="B4" s="77">
        <v>3</v>
      </c>
      <c r="C4" s="74">
        <v>205218</v>
      </c>
      <c r="D4" s="77" t="s">
        <v>21</v>
      </c>
      <c r="E4" s="74">
        <v>1989</v>
      </c>
      <c r="F4" s="74" t="s">
        <v>13</v>
      </c>
      <c r="G4" s="74" t="s">
        <v>684</v>
      </c>
      <c r="H4" s="31"/>
      <c r="I4" s="77"/>
      <c r="J4" s="46"/>
      <c r="K4" s="77">
        <f>+H4</f>
        <v>0</v>
      </c>
      <c r="L4" s="77">
        <f t="shared" si="0"/>
        <v>0</v>
      </c>
      <c r="M4" s="77">
        <f t="shared" si="0"/>
        <v>0</v>
      </c>
      <c r="N4" s="73"/>
      <c r="O4" s="74"/>
      <c r="P4" s="74"/>
    </row>
    <row r="5" spans="1:16" s="54" customFormat="1" ht="15">
      <c r="A5" s="73">
        <v>4</v>
      </c>
      <c r="B5" s="77">
        <v>4</v>
      </c>
      <c r="C5" s="74">
        <v>565243</v>
      </c>
      <c r="D5" s="77" t="s">
        <v>25</v>
      </c>
      <c r="E5" s="74">
        <v>1983</v>
      </c>
      <c r="F5" s="74" t="s">
        <v>14</v>
      </c>
      <c r="G5" s="74" t="s">
        <v>685</v>
      </c>
      <c r="H5" s="31"/>
      <c r="I5" s="32"/>
      <c r="J5" s="45"/>
      <c r="K5" s="77">
        <f>+H5</f>
        <v>0</v>
      </c>
      <c r="L5" s="77">
        <f t="shared" si="0"/>
        <v>0</v>
      </c>
      <c r="M5" s="77">
        <f t="shared" si="0"/>
        <v>0</v>
      </c>
      <c r="N5" s="73"/>
      <c r="O5" s="74"/>
      <c r="P5" s="74"/>
    </row>
    <row r="6" spans="1:15" s="54" customFormat="1" ht="15">
      <c r="A6" s="73">
        <v>5</v>
      </c>
      <c r="B6" s="77">
        <v>5</v>
      </c>
      <c r="C6" s="74">
        <v>55576</v>
      </c>
      <c r="D6" s="77" t="s">
        <v>29</v>
      </c>
      <c r="E6" s="74">
        <v>1981</v>
      </c>
      <c r="F6" s="74" t="s">
        <v>5</v>
      </c>
      <c r="G6" s="74" t="s">
        <v>502</v>
      </c>
      <c r="H6" s="27"/>
      <c r="I6" s="30"/>
      <c r="J6" s="59"/>
      <c r="K6" s="77">
        <f>+H6</f>
        <v>0</v>
      </c>
      <c r="L6" s="77">
        <f t="shared" si="0"/>
        <v>0</v>
      </c>
      <c r="M6" s="77">
        <f t="shared" si="0"/>
        <v>0</v>
      </c>
      <c r="N6" s="73"/>
      <c r="O6" s="73"/>
    </row>
    <row r="7" spans="1:16" s="54" customFormat="1" ht="15" customHeight="1">
      <c r="A7" s="73">
        <v>6</v>
      </c>
      <c r="B7" s="77">
        <v>6</v>
      </c>
      <c r="C7" s="74">
        <v>185140</v>
      </c>
      <c r="D7" s="74" t="s">
        <v>23</v>
      </c>
      <c r="E7" s="74">
        <v>1980</v>
      </c>
      <c r="F7" s="74" t="s">
        <v>18</v>
      </c>
      <c r="G7" s="74" t="s">
        <v>676</v>
      </c>
      <c r="H7" s="31"/>
      <c r="I7" s="77"/>
      <c r="J7" s="46"/>
      <c r="K7" s="77">
        <f aca="true" t="shared" si="1" ref="K7:K25">+H7</f>
        <v>0</v>
      </c>
      <c r="L7" s="77">
        <f aca="true" t="shared" si="2" ref="L7:L25">+I7-H7</f>
        <v>0</v>
      </c>
      <c r="M7" s="77">
        <f aca="true" t="shared" si="3" ref="M7:M25">+J7-I7</f>
        <v>0</v>
      </c>
      <c r="N7" s="73"/>
      <c r="O7" s="74"/>
      <c r="P7" s="74"/>
    </row>
    <row r="8" spans="1:16" s="54" customFormat="1" ht="15">
      <c r="A8" s="73">
        <v>7</v>
      </c>
      <c r="B8" s="77">
        <v>7</v>
      </c>
      <c r="C8" s="74">
        <v>196928</v>
      </c>
      <c r="D8" s="77" t="s">
        <v>34</v>
      </c>
      <c r="E8" s="74">
        <v>1989</v>
      </c>
      <c r="F8" s="74" t="s">
        <v>1</v>
      </c>
      <c r="G8" s="74" t="s">
        <v>500</v>
      </c>
      <c r="H8" s="27"/>
      <c r="I8" s="30"/>
      <c r="J8" s="59"/>
      <c r="K8" s="77">
        <f t="shared" si="1"/>
        <v>0</v>
      </c>
      <c r="L8" s="77">
        <f t="shared" si="2"/>
        <v>0</v>
      </c>
      <c r="M8" s="77">
        <f t="shared" si="3"/>
        <v>0</v>
      </c>
      <c r="N8" s="73"/>
      <c r="O8" s="74"/>
      <c r="P8" s="74"/>
    </row>
    <row r="9" spans="1:15" s="54" customFormat="1" ht="15">
      <c r="A9" s="73">
        <v>8</v>
      </c>
      <c r="B9" s="77">
        <v>8</v>
      </c>
      <c r="C9" s="74">
        <v>537544</v>
      </c>
      <c r="D9" s="77" t="s">
        <v>38</v>
      </c>
      <c r="E9" s="74">
        <v>1984</v>
      </c>
      <c r="F9" s="74" t="s">
        <v>11</v>
      </c>
      <c r="G9" s="74" t="s">
        <v>502</v>
      </c>
      <c r="H9" s="31"/>
      <c r="I9" s="77"/>
      <c r="J9" s="46"/>
      <c r="K9" s="77">
        <f t="shared" si="1"/>
        <v>0</v>
      </c>
      <c r="L9" s="77">
        <f t="shared" si="2"/>
        <v>0</v>
      </c>
      <c r="M9" s="77">
        <f t="shared" si="3"/>
        <v>0</v>
      </c>
      <c r="N9" s="73"/>
      <c r="O9" s="73"/>
    </row>
    <row r="10" spans="1:15" s="54" customFormat="1" ht="15">
      <c r="A10" s="73">
        <v>9</v>
      </c>
      <c r="B10" s="77">
        <v>9</v>
      </c>
      <c r="C10" s="74">
        <v>55759</v>
      </c>
      <c r="D10" s="77" t="s">
        <v>33</v>
      </c>
      <c r="E10" s="74">
        <v>1985</v>
      </c>
      <c r="F10" s="74" t="s">
        <v>5</v>
      </c>
      <c r="G10" s="74" t="s">
        <v>501</v>
      </c>
      <c r="H10" s="31"/>
      <c r="I10" s="77"/>
      <c r="J10" s="46"/>
      <c r="K10" s="77">
        <f t="shared" si="1"/>
        <v>0</v>
      </c>
      <c r="L10" s="77">
        <f t="shared" si="2"/>
        <v>0</v>
      </c>
      <c r="M10" s="77">
        <f t="shared" si="3"/>
        <v>0</v>
      </c>
      <c r="N10" s="73"/>
      <c r="O10" s="73"/>
    </row>
    <row r="11" spans="1:14" s="54" customFormat="1" ht="15">
      <c r="A11" s="73">
        <v>10</v>
      </c>
      <c r="B11" s="77">
        <v>10</v>
      </c>
      <c r="C11" s="74">
        <v>295445</v>
      </c>
      <c r="D11" s="77" t="s">
        <v>32</v>
      </c>
      <c r="E11" s="74">
        <v>1980</v>
      </c>
      <c r="F11" s="74" t="s">
        <v>10</v>
      </c>
      <c r="G11" s="74" t="s">
        <v>676</v>
      </c>
      <c r="H11" s="31"/>
      <c r="I11" s="32"/>
      <c r="J11" s="46"/>
      <c r="K11" s="77">
        <f t="shared" si="1"/>
        <v>0</v>
      </c>
      <c r="L11" s="77">
        <f t="shared" si="2"/>
        <v>0</v>
      </c>
      <c r="M11" s="77">
        <f t="shared" si="3"/>
        <v>0</v>
      </c>
      <c r="N11" s="73"/>
    </row>
    <row r="12" spans="1:16" s="54" customFormat="1" ht="15">
      <c r="A12" s="73">
        <v>11</v>
      </c>
      <c r="B12" s="77">
        <v>11</v>
      </c>
      <c r="C12" s="74">
        <v>105269</v>
      </c>
      <c r="D12" s="77" t="s">
        <v>56</v>
      </c>
      <c r="E12" s="74">
        <v>1989</v>
      </c>
      <c r="F12" s="74" t="s">
        <v>9</v>
      </c>
      <c r="G12" s="74" t="s">
        <v>500</v>
      </c>
      <c r="H12" s="31"/>
      <c r="I12" s="32"/>
      <c r="J12" s="45"/>
      <c r="K12" s="77">
        <f t="shared" si="1"/>
        <v>0</v>
      </c>
      <c r="L12" s="77">
        <f t="shared" si="2"/>
        <v>0</v>
      </c>
      <c r="M12" s="77">
        <f t="shared" si="3"/>
        <v>0</v>
      </c>
      <c r="N12" s="73"/>
      <c r="O12" s="74"/>
      <c r="P12" s="74"/>
    </row>
    <row r="13" spans="1:15" s="54" customFormat="1" ht="15">
      <c r="A13" s="73">
        <v>12</v>
      </c>
      <c r="B13" s="77">
        <v>12</v>
      </c>
      <c r="C13" s="54">
        <v>55590</v>
      </c>
      <c r="D13" s="77" t="s">
        <v>119</v>
      </c>
      <c r="E13" s="54">
        <v>1981</v>
      </c>
      <c r="F13" s="74" t="s">
        <v>5</v>
      </c>
      <c r="G13" s="74" t="s">
        <v>501</v>
      </c>
      <c r="H13" s="31"/>
      <c r="I13" s="77"/>
      <c r="J13" s="45"/>
      <c r="K13" s="77">
        <f t="shared" si="1"/>
        <v>0</v>
      </c>
      <c r="L13" s="77">
        <f t="shared" si="2"/>
        <v>0</v>
      </c>
      <c r="M13" s="77">
        <f t="shared" si="3"/>
        <v>0</v>
      </c>
      <c r="N13" s="73"/>
      <c r="O13" s="73"/>
    </row>
    <row r="14" spans="1:16" s="77" customFormat="1" ht="15">
      <c r="A14" s="73">
        <v>13</v>
      </c>
      <c r="B14" s="77">
        <v>13</v>
      </c>
      <c r="C14" s="74">
        <v>55750</v>
      </c>
      <c r="D14" s="77" t="s">
        <v>35</v>
      </c>
      <c r="E14" s="74">
        <v>1985</v>
      </c>
      <c r="F14" s="74" t="s">
        <v>5</v>
      </c>
      <c r="G14" s="74" t="s">
        <v>501</v>
      </c>
      <c r="H14" s="31"/>
      <c r="J14" s="46"/>
      <c r="K14" s="77">
        <f t="shared" si="1"/>
        <v>0</v>
      </c>
      <c r="L14" s="77">
        <f t="shared" si="2"/>
        <v>0</v>
      </c>
      <c r="M14" s="77">
        <f t="shared" si="3"/>
        <v>0</v>
      </c>
      <c r="N14" s="73"/>
      <c r="O14" s="74"/>
      <c r="P14" s="74"/>
    </row>
    <row r="15" spans="1:15" s="54" customFormat="1" ht="15">
      <c r="A15" s="73">
        <v>14</v>
      </c>
      <c r="B15" s="77">
        <v>14</v>
      </c>
      <c r="C15" s="74">
        <v>55838</v>
      </c>
      <c r="D15" s="77" t="s">
        <v>27</v>
      </c>
      <c r="E15" s="74">
        <v>1986</v>
      </c>
      <c r="F15" s="74" t="s">
        <v>5</v>
      </c>
      <c r="G15" s="74" t="s">
        <v>501</v>
      </c>
      <c r="H15" s="31"/>
      <c r="I15" s="77"/>
      <c r="J15" s="46"/>
      <c r="K15" s="77">
        <f t="shared" si="1"/>
        <v>0</v>
      </c>
      <c r="L15" s="77">
        <f t="shared" si="2"/>
        <v>0</v>
      </c>
      <c r="M15" s="77">
        <f t="shared" si="3"/>
        <v>0</v>
      </c>
      <c r="N15" s="73"/>
      <c r="O15" s="73"/>
    </row>
    <row r="16" spans="1:14" s="77" customFormat="1" ht="15">
      <c r="A16" s="73">
        <v>15</v>
      </c>
      <c r="B16" s="77">
        <v>15</v>
      </c>
      <c r="C16" s="74">
        <v>537545</v>
      </c>
      <c r="D16" s="77" t="s">
        <v>37</v>
      </c>
      <c r="E16" s="74">
        <v>1984</v>
      </c>
      <c r="F16" s="74" t="s">
        <v>11</v>
      </c>
      <c r="G16" s="74" t="s">
        <v>686</v>
      </c>
      <c r="H16" s="31"/>
      <c r="I16" s="32"/>
      <c r="J16" s="46"/>
      <c r="K16" s="77">
        <f t="shared" si="1"/>
        <v>0</v>
      </c>
      <c r="L16" s="77">
        <f t="shared" si="2"/>
        <v>0</v>
      </c>
      <c r="M16" s="77">
        <f t="shared" si="3"/>
        <v>0</v>
      </c>
      <c r="N16" s="73"/>
    </row>
    <row r="17" spans="1:14" s="54" customFormat="1" ht="15">
      <c r="A17" s="73">
        <v>16</v>
      </c>
      <c r="B17" s="77">
        <v>16</v>
      </c>
      <c r="C17" s="74">
        <v>505760</v>
      </c>
      <c r="D17" s="77" t="s">
        <v>28</v>
      </c>
      <c r="E17" s="74">
        <v>1986</v>
      </c>
      <c r="F17" s="74" t="s">
        <v>3</v>
      </c>
      <c r="G17" s="74" t="s">
        <v>500</v>
      </c>
      <c r="H17" s="31"/>
      <c r="I17" s="77"/>
      <c r="J17" s="46"/>
      <c r="K17" s="77">
        <f t="shared" si="1"/>
        <v>0</v>
      </c>
      <c r="L17" s="77">
        <f t="shared" si="2"/>
        <v>0</v>
      </c>
      <c r="M17" s="77">
        <f t="shared" si="3"/>
        <v>0</v>
      </c>
      <c r="N17" s="73"/>
    </row>
    <row r="18" spans="1:16" s="54" customFormat="1" ht="15">
      <c r="A18" s="73">
        <v>17</v>
      </c>
      <c r="B18" s="77">
        <v>17</v>
      </c>
      <c r="C18" s="74">
        <v>505483</v>
      </c>
      <c r="D18" s="74" t="s">
        <v>31</v>
      </c>
      <c r="E18" s="74">
        <v>1981</v>
      </c>
      <c r="F18" s="74" t="s">
        <v>3</v>
      </c>
      <c r="G18" s="74" t="s">
        <v>502</v>
      </c>
      <c r="H18" s="31"/>
      <c r="I18" s="77"/>
      <c r="J18" s="46"/>
      <c r="K18" s="77">
        <f t="shared" si="1"/>
        <v>0</v>
      </c>
      <c r="L18" s="77">
        <f t="shared" si="2"/>
        <v>0</v>
      </c>
      <c r="M18" s="77">
        <f t="shared" si="3"/>
        <v>0</v>
      </c>
      <c r="N18" s="73"/>
      <c r="O18" s="74"/>
      <c r="P18" s="74"/>
    </row>
    <row r="19" spans="1:14" s="54" customFormat="1" ht="15">
      <c r="A19" s="73">
        <v>18</v>
      </c>
      <c r="B19" s="77">
        <v>18</v>
      </c>
      <c r="C19" s="74">
        <v>516138</v>
      </c>
      <c r="D19" s="77" t="s">
        <v>40</v>
      </c>
      <c r="E19" s="74">
        <v>1991</v>
      </c>
      <c r="F19" s="74" t="s">
        <v>8</v>
      </c>
      <c r="G19" s="74" t="s">
        <v>501</v>
      </c>
      <c r="H19" s="31"/>
      <c r="I19" s="77"/>
      <c r="J19" s="46"/>
      <c r="K19" s="77">
        <f t="shared" si="1"/>
        <v>0</v>
      </c>
      <c r="L19" s="77">
        <f t="shared" si="2"/>
        <v>0</v>
      </c>
      <c r="M19" s="77">
        <f t="shared" si="3"/>
        <v>0</v>
      </c>
      <c r="N19" s="73"/>
    </row>
    <row r="20" spans="1:14" s="54" customFormat="1" ht="15">
      <c r="A20" s="73">
        <v>19</v>
      </c>
      <c r="B20" s="77">
        <v>19</v>
      </c>
      <c r="C20" s="77">
        <v>55947</v>
      </c>
      <c r="D20" s="77" t="s">
        <v>73</v>
      </c>
      <c r="E20" s="77">
        <v>1989</v>
      </c>
      <c r="F20" s="77" t="s">
        <v>5</v>
      </c>
      <c r="G20" s="77" t="s">
        <v>502</v>
      </c>
      <c r="H20" s="31"/>
      <c r="I20" s="77"/>
      <c r="J20" s="79"/>
      <c r="K20" s="77">
        <f t="shared" si="1"/>
        <v>0</v>
      </c>
      <c r="L20" s="77">
        <f t="shared" si="2"/>
        <v>0</v>
      </c>
      <c r="M20" s="77">
        <f t="shared" si="3"/>
        <v>0</v>
      </c>
      <c r="N20" s="73"/>
    </row>
    <row r="21" spans="1:14" s="54" customFormat="1" ht="15">
      <c r="A21" s="73">
        <v>20</v>
      </c>
      <c r="B21" s="77">
        <v>20</v>
      </c>
      <c r="C21" s="74">
        <v>196725</v>
      </c>
      <c r="D21" s="77" t="s">
        <v>622</v>
      </c>
      <c r="E21" s="74">
        <v>1988</v>
      </c>
      <c r="F21" s="74" t="s">
        <v>1</v>
      </c>
      <c r="G21" s="74" t="s">
        <v>500</v>
      </c>
      <c r="H21" s="31"/>
      <c r="I21" s="77"/>
      <c r="J21" s="45"/>
      <c r="K21" s="77">
        <f t="shared" si="1"/>
        <v>0</v>
      </c>
      <c r="L21" s="77">
        <f t="shared" si="2"/>
        <v>0</v>
      </c>
      <c r="M21" s="77">
        <f t="shared" si="3"/>
        <v>0</v>
      </c>
      <c r="N21" s="73"/>
    </row>
    <row r="22" spans="1:16" s="54" customFormat="1" ht="15">
      <c r="A22" s="73">
        <v>21</v>
      </c>
      <c r="B22" s="77">
        <v>21</v>
      </c>
      <c r="C22" s="77">
        <v>296379</v>
      </c>
      <c r="D22" s="77" t="s">
        <v>39</v>
      </c>
      <c r="E22" s="77">
        <v>1984</v>
      </c>
      <c r="F22" s="77" t="s">
        <v>10</v>
      </c>
      <c r="G22" s="77" t="s">
        <v>502</v>
      </c>
      <c r="H22" s="31"/>
      <c r="I22" s="77"/>
      <c r="J22" s="79"/>
      <c r="K22" s="77">
        <f t="shared" si="1"/>
        <v>0</v>
      </c>
      <c r="L22" s="77">
        <f t="shared" si="2"/>
        <v>0</v>
      </c>
      <c r="M22" s="77">
        <f t="shared" si="3"/>
        <v>0</v>
      </c>
      <c r="N22" s="73"/>
      <c r="O22" s="77"/>
      <c r="P22" s="77"/>
    </row>
    <row r="23" spans="1:16" s="54" customFormat="1" ht="15">
      <c r="A23" s="73">
        <v>22</v>
      </c>
      <c r="B23" s="77">
        <v>22</v>
      </c>
      <c r="C23" s="77">
        <v>536481</v>
      </c>
      <c r="D23" s="77" t="s">
        <v>41</v>
      </c>
      <c r="E23" s="77">
        <v>1979</v>
      </c>
      <c r="F23" s="77" t="s">
        <v>11</v>
      </c>
      <c r="G23" s="77" t="s">
        <v>500</v>
      </c>
      <c r="H23" s="31"/>
      <c r="I23" s="77"/>
      <c r="J23" s="79"/>
      <c r="K23" s="77">
        <f t="shared" si="1"/>
        <v>0</v>
      </c>
      <c r="L23" s="77">
        <f t="shared" si="2"/>
        <v>0</v>
      </c>
      <c r="M23" s="77">
        <f t="shared" si="3"/>
        <v>0</v>
      </c>
      <c r="N23" s="73"/>
      <c r="O23" s="74"/>
      <c r="P23" s="74"/>
    </row>
    <row r="24" spans="1:14" s="54" customFormat="1" ht="15">
      <c r="A24" s="73">
        <v>23</v>
      </c>
      <c r="B24" s="77">
        <v>23</v>
      </c>
      <c r="C24" s="77">
        <v>206355</v>
      </c>
      <c r="D24" s="77" t="s">
        <v>53</v>
      </c>
      <c r="E24" s="77">
        <v>1991</v>
      </c>
      <c r="F24" s="77" t="s">
        <v>13</v>
      </c>
      <c r="G24" s="77" t="s">
        <v>676</v>
      </c>
      <c r="H24" s="31"/>
      <c r="I24" s="77"/>
      <c r="J24" s="79"/>
      <c r="K24" s="77">
        <f t="shared" si="1"/>
        <v>0</v>
      </c>
      <c r="L24" s="77">
        <f t="shared" si="2"/>
        <v>0</v>
      </c>
      <c r="M24" s="77">
        <f t="shared" si="3"/>
        <v>0</v>
      </c>
      <c r="N24" s="73"/>
    </row>
    <row r="25" spans="1:14" s="54" customFormat="1" ht="15">
      <c r="A25" s="73">
        <v>24</v>
      </c>
      <c r="B25" s="77">
        <v>24</v>
      </c>
      <c r="C25" s="74">
        <v>506399</v>
      </c>
      <c r="D25" s="77" t="s">
        <v>64</v>
      </c>
      <c r="E25" s="74">
        <v>1992</v>
      </c>
      <c r="F25" s="74" t="s">
        <v>3</v>
      </c>
      <c r="G25" s="74" t="s">
        <v>501</v>
      </c>
      <c r="H25" s="31"/>
      <c r="I25" s="77"/>
      <c r="J25" s="46"/>
      <c r="K25" s="77">
        <f t="shared" si="1"/>
        <v>0</v>
      </c>
      <c r="L25" s="77">
        <f t="shared" si="2"/>
        <v>0</v>
      </c>
      <c r="M25" s="77">
        <f t="shared" si="3"/>
        <v>0</v>
      </c>
      <c r="N25" s="73"/>
    </row>
    <row r="27" spans="1:15" ht="15">
      <c r="A27" s="87" t="s">
        <v>677</v>
      </c>
      <c r="B27" s="87"/>
      <c r="C27" s="87"/>
      <c r="D27" s="88" t="s">
        <v>690</v>
      </c>
      <c r="E27" s="88"/>
      <c r="F27" s="81" t="s">
        <v>624</v>
      </c>
      <c r="N27" s="30"/>
      <c r="O27" s="30"/>
    </row>
    <row r="28" ht="15">
      <c r="D28" s="78"/>
    </row>
    <row r="29" ht="15">
      <c r="D29" s="62" t="s">
        <v>505</v>
      </c>
    </row>
    <row r="30" ht="15">
      <c r="D30" s="33" t="s">
        <v>643</v>
      </c>
    </row>
  </sheetData>
  <sheetProtection/>
  <mergeCells count="2">
    <mergeCell ref="A27:C27"/>
    <mergeCell ref="D27:E2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0"/>
  <sheetViews>
    <sheetView zoomScale="85" zoomScaleNormal="85" zoomScalePageLayoutView="0" workbookViewId="0" topLeftCell="A1">
      <selection activeCell="A26" sqref="A26:IV29"/>
    </sheetView>
  </sheetViews>
  <sheetFormatPr defaultColWidth="9.140625" defaultRowHeight="15"/>
  <cols>
    <col min="1" max="1" width="5.7109375" style="73" bestFit="1" customWidth="1"/>
    <col min="2" max="2" width="4.57421875" style="73" bestFit="1" customWidth="1"/>
    <col min="3" max="3" width="6.421875" style="29" customWidth="1"/>
    <col min="4" max="4" width="7.7109375" style="29" bestFit="1" customWidth="1"/>
    <col min="5" max="5" width="33.8515625" style="77" customWidth="1"/>
    <col min="6" max="6" width="5.140625" style="29" bestFit="1" customWidth="1"/>
    <col min="7" max="7" width="7.140625" style="29" bestFit="1" customWidth="1"/>
    <col min="8" max="8" width="10.28125" style="29" bestFit="1" customWidth="1"/>
    <col min="9" max="9" width="8.57421875" style="53" bestFit="1" customWidth="1"/>
    <col min="10" max="12" width="6.8515625" style="30" customWidth="1"/>
    <col min="13" max="15" width="9.421875" style="30" bestFit="1" customWidth="1"/>
    <col min="16" max="16" width="9.421875" style="59" bestFit="1" customWidth="1"/>
    <col min="17" max="17" width="9.28125" style="29" customWidth="1"/>
    <col min="18" max="16384" width="9.140625" style="29" customWidth="1"/>
  </cols>
  <sheetData>
    <row r="1" spans="1:19" s="39" customFormat="1" ht="15.75" thickBot="1">
      <c r="A1" s="39" t="s">
        <v>490</v>
      </c>
      <c r="B1" s="39" t="s">
        <v>678</v>
      </c>
      <c r="C1" s="39" t="s">
        <v>491</v>
      </c>
      <c r="D1" s="39" t="s">
        <v>492</v>
      </c>
      <c r="E1" s="40" t="s">
        <v>493</v>
      </c>
      <c r="F1" s="39" t="s">
        <v>494</v>
      </c>
      <c r="G1" s="39" t="s">
        <v>20</v>
      </c>
      <c r="H1" s="39" t="s">
        <v>495</v>
      </c>
      <c r="I1" s="82" t="s">
        <v>679</v>
      </c>
      <c r="J1" s="39" t="s">
        <v>496</v>
      </c>
      <c r="K1" s="39" t="s">
        <v>514</v>
      </c>
      <c r="L1" s="58" t="s">
        <v>0</v>
      </c>
      <c r="M1" s="40" t="s">
        <v>497</v>
      </c>
      <c r="N1" s="40" t="s">
        <v>498</v>
      </c>
      <c r="O1" s="40" t="s">
        <v>607</v>
      </c>
      <c r="P1" s="85" t="s">
        <v>680</v>
      </c>
      <c r="Q1" s="58" t="s">
        <v>606</v>
      </c>
      <c r="R1" s="43" t="s">
        <v>499</v>
      </c>
      <c r="S1" s="42"/>
    </row>
    <row r="2" spans="1:19" ht="15.75" customHeight="1" thickTop="1">
      <c r="A2" s="73">
        <v>1</v>
      </c>
      <c r="B2" s="77"/>
      <c r="C2" s="77"/>
      <c r="D2" s="74"/>
      <c r="F2" s="74"/>
      <c r="G2" s="74"/>
      <c r="H2" s="74"/>
      <c r="I2" s="83"/>
      <c r="J2" s="32"/>
      <c r="K2" s="77"/>
      <c r="L2" s="45"/>
      <c r="M2" s="77">
        <f>+J2-I2</f>
        <v>0</v>
      </c>
      <c r="N2" s="77">
        <f>+K2-J2</f>
        <v>0</v>
      </c>
      <c r="O2" s="77">
        <f>+L2-K2</f>
        <v>0</v>
      </c>
      <c r="P2" s="86">
        <f>+L2-I2</f>
        <v>0</v>
      </c>
      <c r="Q2" s="73">
        <v>100</v>
      </c>
      <c r="R2" s="74"/>
      <c r="S2" s="74"/>
    </row>
    <row r="3" spans="1:19" ht="15">
      <c r="A3" s="73">
        <v>2</v>
      </c>
      <c r="B3" s="77"/>
      <c r="C3" s="77"/>
      <c r="D3" s="74"/>
      <c r="E3" s="74"/>
      <c r="F3" s="74"/>
      <c r="G3" s="74"/>
      <c r="H3" s="74"/>
      <c r="I3" s="84"/>
      <c r="J3" s="32"/>
      <c r="K3" s="32"/>
      <c r="L3" s="45"/>
      <c r="M3" s="77">
        <f aca="true" t="shared" si="0" ref="M3:M25">+J3-I3</f>
        <v>0</v>
      </c>
      <c r="N3" s="77">
        <f aca="true" t="shared" si="1" ref="N3:N25">+K3-J3</f>
        <v>0</v>
      </c>
      <c r="O3" s="77">
        <f aca="true" t="shared" si="2" ref="O3:O25">+L3-K3</f>
        <v>0</v>
      </c>
      <c r="P3" s="86">
        <f aca="true" t="shared" si="3" ref="P3:P25">+L3-I3</f>
        <v>0</v>
      </c>
      <c r="Q3" s="73">
        <v>80</v>
      </c>
      <c r="R3" s="73"/>
      <c r="S3" s="54"/>
    </row>
    <row r="4" spans="1:19" ht="15">
      <c r="A4" s="73">
        <v>3</v>
      </c>
      <c r="B4" s="77"/>
      <c r="C4" s="77"/>
      <c r="D4" s="74"/>
      <c r="F4" s="74"/>
      <c r="G4" s="74"/>
      <c r="H4" s="74"/>
      <c r="I4" s="84"/>
      <c r="J4" s="32"/>
      <c r="K4" s="77"/>
      <c r="L4" s="46"/>
      <c r="M4" s="77">
        <f t="shared" si="0"/>
        <v>0</v>
      </c>
      <c r="N4" s="77">
        <f t="shared" si="1"/>
        <v>0</v>
      </c>
      <c r="O4" s="77">
        <f t="shared" si="2"/>
        <v>0</v>
      </c>
      <c r="P4" s="86">
        <f t="shared" si="3"/>
        <v>0</v>
      </c>
      <c r="Q4" s="73">
        <v>60</v>
      </c>
      <c r="R4" s="74"/>
      <c r="S4" s="74"/>
    </row>
    <row r="5" spans="1:19" s="54" customFormat="1" ht="15">
      <c r="A5" s="73">
        <v>4</v>
      </c>
      <c r="B5" s="77"/>
      <c r="C5" s="77"/>
      <c r="D5" s="74"/>
      <c r="E5" s="77"/>
      <c r="F5" s="74"/>
      <c r="G5" s="74"/>
      <c r="H5" s="74"/>
      <c r="I5" s="84"/>
      <c r="J5" s="32"/>
      <c r="K5" s="77"/>
      <c r="L5" s="45"/>
      <c r="M5" s="77">
        <f t="shared" si="0"/>
        <v>0</v>
      </c>
      <c r="N5" s="77">
        <f t="shared" si="1"/>
        <v>0</v>
      </c>
      <c r="O5" s="77">
        <f t="shared" si="2"/>
        <v>0</v>
      </c>
      <c r="P5" s="86">
        <f t="shared" si="3"/>
        <v>0</v>
      </c>
      <c r="Q5" s="73">
        <v>50</v>
      </c>
      <c r="R5" s="74"/>
      <c r="S5" s="74"/>
    </row>
    <row r="6" spans="1:18" s="54" customFormat="1" ht="15">
      <c r="A6" s="73">
        <v>5</v>
      </c>
      <c r="B6" s="77"/>
      <c r="C6" s="77"/>
      <c r="D6" s="74"/>
      <c r="E6" s="77"/>
      <c r="F6" s="74"/>
      <c r="G6" s="74"/>
      <c r="H6" s="74"/>
      <c r="I6" s="53"/>
      <c r="J6" s="30"/>
      <c r="K6" s="30"/>
      <c r="L6" s="59"/>
      <c r="M6" s="77">
        <f t="shared" si="0"/>
        <v>0</v>
      </c>
      <c r="N6" s="77">
        <f t="shared" si="1"/>
        <v>0</v>
      </c>
      <c r="O6" s="77">
        <f t="shared" si="2"/>
        <v>0</v>
      </c>
      <c r="P6" s="86">
        <f t="shared" si="3"/>
        <v>0</v>
      </c>
      <c r="Q6" s="73">
        <v>45</v>
      </c>
      <c r="R6" s="73"/>
    </row>
    <row r="7" spans="1:19" s="54" customFormat="1" ht="15" customHeight="1">
      <c r="A7" s="73">
        <v>6</v>
      </c>
      <c r="B7" s="77"/>
      <c r="C7" s="77"/>
      <c r="D7" s="74"/>
      <c r="E7" s="77"/>
      <c r="F7" s="74"/>
      <c r="G7" s="74"/>
      <c r="H7" s="74"/>
      <c r="I7" s="84"/>
      <c r="J7" s="32"/>
      <c r="K7" s="32"/>
      <c r="L7" s="45"/>
      <c r="M7" s="77">
        <f t="shared" si="0"/>
        <v>0</v>
      </c>
      <c r="N7" s="77">
        <f t="shared" si="1"/>
        <v>0</v>
      </c>
      <c r="O7" s="77">
        <f t="shared" si="2"/>
        <v>0</v>
      </c>
      <c r="P7" s="86">
        <f t="shared" si="3"/>
        <v>0</v>
      </c>
      <c r="Q7" s="73">
        <v>40</v>
      </c>
      <c r="R7" s="74"/>
      <c r="S7" s="74"/>
    </row>
    <row r="8" spans="1:19" s="54" customFormat="1" ht="15">
      <c r="A8" s="73">
        <v>7</v>
      </c>
      <c r="B8" s="77"/>
      <c r="C8" s="77"/>
      <c r="D8" s="74"/>
      <c r="E8" s="74"/>
      <c r="F8" s="74"/>
      <c r="G8" s="74"/>
      <c r="H8" s="74"/>
      <c r="I8" s="84"/>
      <c r="J8" s="32"/>
      <c r="K8" s="77"/>
      <c r="L8" s="46"/>
      <c r="M8" s="77">
        <f t="shared" si="0"/>
        <v>0</v>
      </c>
      <c r="N8" s="77">
        <f t="shared" si="1"/>
        <v>0</v>
      </c>
      <c r="O8" s="77">
        <f t="shared" si="2"/>
        <v>0</v>
      </c>
      <c r="P8" s="86">
        <f t="shared" si="3"/>
        <v>0</v>
      </c>
      <c r="Q8" s="73">
        <v>36</v>
      </c>
      <c r="R8" s="74"/>
      <c r="S8" s="74"/>
    </row>
    <row r="9" spans="1:18" s="54" customFormat="1" ht="15">
      <c r="A9" s="73">
        <v>8</v>
      </c>
      <c r="B9" s="77"/>
      <c r="C9" s="77"/>
      <c r="D9" s="74"/>
      <c r="E9" s="77"/>
      <c r="F9" s="74"/>
      <c r="G9" s="74"/>
      <c r="H9" s="74"/>
      <c r="I9" s="84"/>
      <c r="J9" s="32"/>
      <c r="K9" s="32"/>
      <c r="L9" s="46"/>
      <c r="M9" s="77">
        <f t="shared" si="0"/>
        <v>0</v>
      </c>
      <c r="N9" s="77">
        <f t="shared" si="1"/>
        <v>0</v>
      </c>
      <c r="O9" s="77">
        <f t="shared" si="2"/>
        <v>0</v>
      </c>
      <c r="P9" s="86">
        <f t="shared" si="3"/>
        <v>0</v>
      </c>
      <c r="Q9" s="73">
        <v>32</v>
      </c>
      <c r="R9" s="73"/>
    </row>
    <row r="10" spans="1:18" s="54" customFormat="1" ht="15">
      <c r="A10" s="73">
        <v>9</v>
      </c>
      <c r="B10" s="77"/>
      <c r="C10" s="77"/>
      <c r="D10" s="74"/>
      <c r="E10" s="77"/>
      <c r="F10" s="74"/>
      <c r="G10" s="74"/>
      <c r="H10" s="74"/>
      <c r="I10" s="84"/>
      <c r="J10" s="32"/>
      <c r="K10" s="32"/>
      <c r="L10" s="46"/>
      <c r="M10" s="77">
        <f t="shared" si="0"/>
        <v>0</v>
      </c>
      <c r="N10" s="77">
        <f t="shared" si="1"/>
        <v>0</v>
      </c>
      <c r="O10" s="77">
        <f t="shared" si="2"/>
        <v>0</v>
      </c>
      <c r="P10" s="86">
        <f t="shared" si="3"/>
        <v>0</v>
      </c>
      <c r="Q10" s="73">
        <v>29</v>
      </c>
      <c r="R10" s="73"/>
    </row>
    <row r="11" spans="1:17" s="54" customFormat="1" ht="15">
      <c r="A11" s="73">
        <v>10</v>
      </c>
      <c r="B11" s="77"/>
      <c r="C11" s="77"/>
      <c r="D11" s="74"/>
      <c r="E11" s="77"/>
      <c r="F11" s="74"/>
      <c r="G11" s="74"/>
      <c r="H11" s="74"/>
      <c r="I11" s="84"/>
      <c r="J11" s="32"/>
      <c r="K11" s="77"/>
      <c r="L11" s="46"/>
      <c r="M11" s="77">
        <f t="shared" si="0"/>
        <v>0</v>
      </c>
      <c r="N11" s="77">
        <f t="shared" si="1"/>
        <v>0</v>
      </c>
      <c r="O11" s="77">
        <f t="shared" si="2"/>
        <v>0</v>
      </c>
      <c r="P11" s="86">
        <f t="shared" si="3"/>
        <v>0</v>
      </c>
      <c r="Q11" s="73">
        <v>26</v>
      </c>
    </row>
    <row r="12" spans="1:19" s="54" customFormat="1" ht="15">
      <c r="A12" s="73">
        <v>11</v>
      </c>
      <c r="B12" s="77"/>
      <c r="C12" s="77"/>
      <c r="D12" s="74"/>
      <c r="E12" s="77"/>
      <c r="F12" s="74"/>
      <c r="G12" s="74"/>
      <c r="H12" s="74"/>
      <c r="I12" s="53"/>
      <c r="J12" s="30"/>
      <c r="K12" s="30"/>
      <c r="L12" s="59"/>
      <c r="M12" s="77">
        <f t="shared" si="0"/>
        <v>0</v>
      </c>
      <c r="N12" s="77">
        <f t="shared" si="1"/>
        <v>0</v>
      </c>
      <c r="O12" s="77">
        <f t="shared" si="2"/>
        <v>0</v>
      </c>
      <c r="P12" s="86">
        <f t="shared" si="3"/>
        <v>0</v>
      </c>
      <c r="Q12" s="73">
        <v>24</v>
      </c>
      <c r="R12" s="74"/>
      <c r="S12" s="74"/>
    </row>
    <row r="13" spans="1:18" s="54" customFormat="1" ht="15">
      <c r="A13" s="73">
        <v>12</v>
      </c>
      <c r="B13" s="77"/>
      <c r="C13" s="77"/>
      <c r="D13" s="74"/>
      <c r="E13" s="77"/>
      <c r="F13" s="74"/>
      <c r="G13" s="74"/>
      <c r="H13" s="74"/>
      <c r="I13" s="84"/>
      <c r="J13" s="32"/>
      <c r="K13" s="77"/>
      <c r="L13" s="46"/>
      <c r="M13" s="77">
        <f t="shared" si="0"/>
        <v>0</v>
      </c>
      <c r="N13" s="77">
        <f t="shared" si="1"/>
        <v>0</v>
      </c>
      <c r="O13" s="77">
        <f t="shared" si="2"/>
        <v>0</v>
      </c>
      <c r="P13" s="86">
        <f t="shared" si="3"/>
        <v>0</v>
      </c>
      <c r="Q13" s="73">
        <v>22</v>
      </c>
      <c r="R13" s="73"/>
    </row>
    <row r="14" spans="1:19" s="77" customFormat="1" ht="15">
      <c r="A14" s="73">
        <v>13</v>
      </c>
      <c r="D14" s="74"/>
      <c r="F14" s="74"/>
      <c r="G14" s="74"/>
      <c r="H14" s="74"/>
      <c r="I14" s="84"/>
      <c r="J14" s="32"/>
      <c r="L14" s="46"/>
      <c r="M14" s="77">
        <f t="shared" si="0"/>
        <v>0</v>
      </c>
      <c r="N14" s="77">
        <f t="shared" si="1"/>
        <v>0</v>
      </c>
      <c r="O14" s="77">
        <f t="shared" si="2"/>
        <v>0</v>
      </c>
      <c r="P14" s="86">
        <f t="shared" si="3"/>
        <v>0</v>
      </c>
      <c r="Q14" s="73">
        <v>20</v>
      </c>
      <c r="R14" s="74"/>
      <c r="S14" s="74"/>
    </row>
    <row r="15" spans="1:17" s="77" customFormat="1" ht="15">
      <c r="A15" s="73">
        <v>14</v>
      </c>
      <c r="I15" s="84"/>
      <c r="J15" s="32"/>
      <c r="K15" s="32"/>
      <c r="L15" s="45"/>
      <c r="M15" s="77">
        <f t="shared" si="0"/>
        <v>0</v>
      </c>
      <c r="N15" s="77">
        <f t="shared" si="1"/>
        <v>0</v>
      </c>
      <c r="O15" s="77">
        <f t="shared" si="2"/>
        <v>0</v>
      </c>
      <c r="P15" s="86">
        <f t="shared" si="3"/>
        <v>0</v>
      </c>
      <c r="Q15" s="73">
        <v>18</v>
      </c>
    </row>
    <row r="16" spans="1:18" s="54" customFormat="1" ht="15">
      <c r="A16" s="73">
        <v>15</v>
      </c>
      <c r="B16" s="77"/>
      <c r="C16" s="77"/>
      <c r="D16" s="74"/>
      <c r="E16" s="77"/>
      <c r="F16" s="74"/>
      <c r="G16" s="74"/>
      <c r="H16" s="74"/>
      <c r="I16" s="84"/>
      <c r="J16" s="32"/>
      <c r="K16" s="77"/>
      <c r="L16" s="46"/>
      <c r="M16" s="77">
        <f t="shared" si="0"/>
        <v>0</v>
      </c>
      <c r="N16" s="77">
        <f t="shared" si="1"/>
        <v>0</v>
      </c>
      <c r="O16" s="77">
        <f t="shared" si="2"/>
        <v>0</v>
      </c>
      <c r="P16" s="86">
        <f t="shared" si="3"/>
        <v>0</v>
      </c>
      <c r="Q16" s="73">
        <v>16</v>
      </c>
      <c r="R16" s="73"/>
    </row>
    <row r="17" spans="1:17" s="54" customFormat="1" ht="15">
      <c r="A17" s="73">
        <v>16</v>
      </c>
      <c r="B17" s="77"/>
      <c r="C17" s="77"/>
      <c r="D17" s="77"/>
      <c r="E17" s="74"/>
      <c r="F17" s="77"/>
      <c r="G17" s="77"/>
      <c r="H17" s="77"/>
      <c r="I17" s="84"/>
      <c r="J17" s="32"/>
      <c r="K17" s="77"/>
      <c r="L17" s="79"/>
      <c r="M17" s="77">
        <f t="shared" si="0"/>
        <v>0</v>
      </c>
      <c r="N17" s="77">
        <f t="shared" si="1"/>
        <v>0</v>
      </c>
      <c r="O17" s="77">
        <f t="shared" si="2"/>
        <v>0</v>
      </c>
      <c r="P17" s="86">
        <f t="shared" si="3"/>
        <v>0</v>
      </c>
      <c r="Q17" s="73"/>
    </row>
    <row r="18" spans="1:19" s="54" customFormat="1" ht="15">
      <c r="A18" s="73">
        <v>17</v>
      </c>
      <c r="B18" s="77"/>
      <c r="C18" s="77"/>
      <c r="D18" s="74"/>
      <c r="E18" s="77"/>
      <c r="F18" s="74"/>
      <c r="G18" s="74"/>
      <c r="H18" s="74"/>
      <c r="I18" s="84"/>
      <c r="J18" s="32"/>
      <c r="K18" s="77"/>
      <c r="L18" s="46"/>
      <c r="M18" s="77">
        <f t="shared" si="0"/>
        <v>0</v>
      </c>
      <c r="N18" s="77">
        <f t="shared" si="1"/>
        <v>0</v>
      </c>
      <c r="O18" s="77">
        <f t="shared" si="2"/>
        <v>0</v>
      </c>
      <c r="P18" s="86">
        <f t="shared" si="3"/>
        <v>0</v>
      </c>
      <c r="Q18" s="73"/>
      <c r="R18" s="74"/>
      <c r="S18" s="74"/>
    </row>
    <row r="19" spans="1:17" s="54" customFormat="1" ht="15">
      <c r="A19" s="73">
        <v>18</v>
      </c>
      <c r="B19" s="77"/>
      <c r="C19" s="77"/>
      <c r="D19" s="74"/>
      <c r="E19" s="77"/>
      <c r="F19" s="74"/>
      <c r="G19" s="74"/>
      <c r="H19" s="74"/>
      <c r="I19" s="84"/>
      <c r="J19" s="32"/>
      <c r="K19" s="32"/>
      <c r="L19" s="46"/>
      <c r="M19" s="77">
        <f t="shared" si="0"/>
        <v>0</v>
      </c>
      <c r="N19" s="77">
        <f t="shared" si="1"/>
        <v>0</v>
      </c>
      <c r="O19" s="77">
        <f t="shared" si="2"/>
        <v>0</v>
      </c>
      <c r="P19" s="86">
        <f t="shared" si="3"/>
        <v>0</v>
      </c>
      <c r="Q19" s="73"/>
    </row>
    <row r="20" spans="1:17" s="54" customFormat="1" ht="15">
      <c r="A20" s="73">
        <v>19</v>
      </c>
      <c r="B20" s="77"/>
      <c r="C20" s="77"/>
      <c r="D20" s="77"/>
      <c r="E20" s="77"/>
      <c r="F20" s="77"/>
      <c r="G20" s="77"/>
      <c r="H20" s="77"/>
      <c r="I20" s="84"/>
      <c r="J20" s="32"/>
      <c r="K20" s="77"/>
      <c r="L20" s="79"/>
      <c r="M20" s="77">
        <f t="shared" si="0"/>
        <v>0</v>
      </c>
      <c r="N20" s="77">
        <f t="shared" si="1"/>
        <v>0</v>
      </c>
      <c r="O20" s="77">
        <f t="shared" si="2"/>
        <v>0</v>
      </c>
      <c r="P20" s="86">
        <f t="shared" si="3"/>
        <v>0</v>
      </c>
      <c r="Q20" s="73"/>
    </row>
    <row r="21" spans="1:17" s="54" customFormat="1" ht="15">
      <c r="A21" s="73">
        <v>20</v>
      </c>
      <c r="B21" s="77"/>
      <c r="C21" s="77"/>
      <c r="E21" s="77"/>
      <c r="G21" s="74"/>
      <c r="H21" s="74"/>
      <c r="I21" s="84"/>
      <c r="J21" s="32"/>
      <c r="K21" s="77"/>
      <c r="L21" s="46"/>
      <c r="M21" s="77">
        <f t="shared" si="0"/>
        <v>0</v>
      </c>
      <c r="N21" s="77">
        <f t="shared" si="1"/>
        <v>0</v>
      </c>
      <c r="O21" s="77">
        <f t="shared" si="2"/>
        <v>0</v>
      </c>
      <c r="P21" s="86">
        <f t="shared" si="3"/>
        <v>0</v>
      </c>
      <c r="Q21" s="73"/>
    </row>
    <row r="22" spans="1:19" s="54" customFormat="1" ht="15">
      <c r="A22" s="73">
        <v>21</v>
      </c>
      <c r="B22" s="77"/>
      <c r="C22" s="77"/>
      <c r="D22" s="74"/>
      <c r="E22" s="77"/>
      <c r="F22" s="74"/>
      <c r="G22" s="74"/>
      <c r="H22" s="74"/>
      <c r="I22" s="84"/>
      <c r="J22" s="32"/>
      <c r="K22" s="77"/>
      <c r="L22" s="45"/>
      <c r="M22" s="77">
        <f t="shared" si="0"/>
        <v>0</v>
      </c>
      <c r="N22" s="77">
        <f t="shared" si="1"/>
        <v>0</v>
      </c>
      <c r="O22" s="77">
        <f t="shared" si="2"/>
        <v>0</v>
      </c>
      <c r="P22" s="86">
        <f t="shared" si="3"/>
        <v>0</v>
      </c>
      <c r="Q22" s="73"/>
      <c r="R22" s="77"/>
      <c r="S22" s="77"/>
    </row>
    <row r="23" spans="1:19" s="54" customFormat="1" ht="15">
      <c r="A23" s="73">
        <v>22</v>
      </c>
      <c r="B23" s="77"/>
      <c r="C23" s="77"/>
      <c r="D23" s="74"/>
      <c r="E23" s="77"/>
      <c r="F23" s="74"/>
      <c r="G23" s="74"/>
      <c r="H23" s="74"/>
      <c r="I23" s="84"/>
      <c r="J23" s="32"/>
      <c r="K23" s="77"/>
      <c r="L23" s="79"/>
      <c r="M23" s="77">
        <f t="shared" si="0"/>
        <v>0</v>
      </c>
      <c r="N23" s="77">
        <f t="shared" si="1"/>
        <v>0</v>
      </c>
      <c r="O23" s="77">
        <f t="shared" si="2"/>
        <v>0</v>
      </c>
      <c r="P23" s="86">
        <f t="shared" si="3"/>
        <v>0</v>
      </c>
      <c r="Q23" s="73"/>
      <c r="R23" s="74"/>
      <c r="S23" s="74"/>
    </row>
    <row r="24" spans="1:17" s="54" customFormat="1" ht="15">
      <c r="A24" s="73">
        <v>23</v>
      </c>
      <c r="B24" s="77"/>
      <c r="C24" s="77"/>
      <c r="D24" s="77"/>
      <c r="E24" s="77"/>
      <c r="F24" s="77"/>
      <c r="G24" s="77"/>
      <c r="H24" s="77"/>
      <c r="I24" s="84"/>
      <c r="J24" s="32"/>
      <c r="K24" s="77"/>
      <c r="L24" s="46"/>
      <c r="M24" s="77">
        <f t="shared" si="0"/>
        <v>0</v>
      </c>
      <c r="N24" s="77">
        <f t="shared" si="1"/>
        <v>0</v>
      </c>
      <c r="O24" s="77">
        <f t="shared" si="2"/>
        <v>0</v>
      </c>
      <c r="P24" s="86">
        <f t="shared" si="3"/>
        <v>0</v>
      </c>
      <c r="Q24" s="73"/>
    </row>
    <row r="25" spans="1:17" s="54" customFormat="1" ht="15">
      <c r="A25" s="73">
        <v>24</v>
      </c>
      <c r="B25" s="77"/>
      <c r="C25" s="77"/>
      <c r="D25" s="74"/>
      <c r="E25" s="77"/>
      <c r="F25" s="74"/>
      <c r="G25" s="74"/>
      <c r="H25" s="74"/>
      <c r="I25" s="84"/>
      <c r="J25" s="32"/>
      <c r="K25" s="77"/>
      <c r="L25" s="79"/>
      <c r="M25" s="77">
        <f t="shared" si="0"/>
        <v>0</v>
      </c>
      <c r="N25" s="77">
        <f t="shared" si="1"/>
        <v>0</v>
      </c>
      <c r="O25" s="77">
        <f t="shared" si="2"/>
        <v>0</v>
      </c>
      <c r="P25" s="86">
        <f t="shared" si="3"/>
        <v>0</v>
      </c>
      <c r="Q25" s="73"/>
    </row>
    <row r="26" spans="1:17" s="54" customFormat="1" ht="15">
      <c r="A26" s="73"/>
      <c r="B26" s="73"/>
      <c r="C26" s="77"/>
      <c r="D26" s="77"/>
      <c r="E26" s="77"/>
      <c r="F26" s="77"/>
      <c r="G26" s="77"/>
      <c r="H26" s="77"/>
      <c r="I26" s="84"/>
      <c r="J26" s="32"/>
      <c r="K26" s="77"/>
      <c r="L26" s="79"/>
      <c r="M26" s="77"/>
      <c r="N26" s="77"/>
      <c r="O26" s="77"/>
      <c r="P26" s="86"/>
      <c r="Q26" s="73"/>
    </row>
    <row r="27" spans="1:18" ht="15">
      <c r="A27" s="87" t="s">
        <v>677</v>
      </c>
      <c r="B27" s="87"/>
      <c r="C27" s="87"/>
      <c r="D27" s="87"/>
      <c r="E27" s="88" t="s">
        <v>682</v>
      </c>
      <c r="F27" s="88"/>
      <c r="G27" s="81" t="s">
        <v>681</v>
      </c>
      <c r="Q27" s="30"/>
      <c r="R27" s="30"/>
    </row>
    <row r="28" ht="15">
      <c r="E28" s="80"/>
    </row>
    <row r="29" ht="15">
      <c r="E29" s="62" t="s">
        <v>505</v>
      </c>
    </row>
    <row r="30" ht="15">
      <c r="E30" s="33" t="s">
        <v>643</v>
      </c>
    </row>
  </sheetData>
  <sheetProtection/>
  <mergeCells count="2">
    <mergeCell ref="A27:D27"/>
    <mergeCell ref="E27:F2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C272"/>
  <sheetViews>
    <sheetView zoomScale="85" zoomScaleNormal="85" zoomScalePageLayoutView="0" workbookViewId="0" topLeftCell="A1">
      <pane xSplit="2" ySplit="1" topLeftCell="AX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28.421875" style="3" bestFit="1" customWidth="1"/>
    <col min="2" max="2" width="5.7109375" style="0" bestFit="1" customWidth="1"/>
    <col min="3" max="3" width="5.7109375" style="6" bestFit="1" customWidth="1"/>
    <col min="4" max="4" width="4.00390625" style="5" customWidth="1"/>
    <col min="5" max="5" width="5.00390625" style="6" customWidth="1"/>
    <col min="6" max="6" width="4.421875" style="5" customWidth="1"/>
    <col min="7" max="7" width="4.8515625" style="6" bestFit="1" customWidth="1"/>
    <col min="8" max="8" width="4.140625" style="5" customWidth="1"/>
    <col min="9" max="9" width="4.8515625" style="6" bestFit="1" customWidth="1"/>
    <col min="10" max="10" width="4.140625" style="5" customWidth="1"/>
    <col min="11" max="11" width="5.8515625" style="6" bestFit="1" customWidth="1"/>
    <col min="12" max="12" width="4.140625" style="5" customWidth="1"/>
    <col min="13" max="13" width="5.8515625" style="6" bestFit="1" customWidth="1"/>
    <col min="14" max="14" width="4.140625" style="5" customWidth="1"/>
    <col min="15" max="15" width="5.8515625" style="6" bestFit="1" customWidth="1"/>
    <col min="16" max="16" width="4.140625" style="5" customWidth="1"/>
    <col min="17" max="17" width="5.8515625" style="6" bestFit="1" customWidth="1"/>
    <col min="18" max="18" width="4.140625" style="15" customWidth="1"/>
    <col min="19" max="19" width="5.8515625" style="6" bestFit="1" customWidth="1"/>
    <col min="20" max="20" width="4.140625" style="15" customWidth="1"/>
    <col min="21" max="21" width="5.8515625" style="6" bestFit="1" customWidth="1"/>
    <col min="22" max="22" width="4.140625" style="15" customWidth="1"/>
    <col min="23" max="23" width="5.8515625" style="24" bestFit="1" customWidth="1"/>
    <col min="24" max="24" width="4.140625" style="23" customWidth="1"/>
    <col min="25" max="25" width="5.8515625" style="24" bestFit="1" customWidth="1"/>
    <col min="26" max="26" width="4.140625" style="23" customWidth="1"/>
    <col min="27" max="27" width="5.8515625" style="24" bestFit="1" customWidth="1"/>
    <col min="28" max="28" width="4.140625" style="23" customWidth="1"/>
    <col min="29" max="29" width="5.8515625" style="24" bestFit="1" customWidth="1"/>
    <col min="30" max="30" width="4.140625" style="23" customWidth="1"/>
    <col min="31" max="31" width="5.8515625" style="24" bestFit="1" customWidth="1"/>
    <col min="32" max="32" width="4.140625" style="23" customWidth="1"/>
    <col min="33" max="33" width="5.8515625" style="24" bestFit="1" customWidth="1"/>
    <col min="34" max="34" width="4.140625" style="23" customWidth="1"/>
    <col min="35" max="35" width="5.8515625" style="24" bestFit="1" customWidth="1"/>
    <col min="36" max="36" width="4.140625" style="23" customWidth="1"/>
    <col min="37" max="37" width="5.8515625" style="24" bestFit="1" customWidth="1"/>
    <col min="38" max="38" width="4.140625" style="23" customWidth="1"/>
    <col min="39" max="39" width="5.8515625" style="24" bestFit="1" customWidth="1"/>
    <col min="40" max="40" width="4.140625" style="23" customWidth="1"/>
    <col min="41" max="41" width="5.8515625" style="24" bestFit="1" customWidth="1"/>
    <col min="42" max="42" width="4.140625" style="23" customWidth="1"/>
    <col min="43" max="43" width="5.8515625" style="24" bestFit="1" customWidth="1"/>
    <col min="44" max="44" width="4.140625" style="23" customWidth="1"/>
    <col min="45" max="45" width="5.8515625" style="24" bestFit="1" customWidth="1"/>
    <col min="46" max="46" width="4.140625" style="23" customWidth="1"/>
    <col min="47" max="47" width="5.8515625" style="53" bestFit="1" customWidth="1"/>
    <col min="48" max="48" width="4.140625" style="52" customWidth="1"/>
    <col min="49" max="49" width="5.8515625" style="53" bestFit="1" customWidth="1"/>
    <col min="50" max="50" width="4.140625" style="52" customWidth="1"/>
    <col min="51" max="51" width="5.8515625" style="53" bestFit="1" customWidth="1"/>
    <col min="52" max="52" width="4.140625" style="52" customWidth="1"/>
    <col min="53" max="53" width="5.8515625" style="53" bestFit="1" customWidth="1"/>
    <col min="54" max="54" width="4.140625" style="52" customWidth="1"/>
    <col min="55" max="55" width="5.8515625" style="53" bestFit="1" customWidth="1"/>
    <col min="56" max="56" width="4.140625" style="52" customWidth="1"/>
    <col min="57" max="57" width="6.140625" style="53" customWidth="1"/>
    <col min="58" max="58" width="5.140625" style="52" customWidth="1"/>
    <col min="59" max="59" width="6.140625" style="53" customWidth="1"/>
    <col min="60" max="60" width="5.140625" style="52" customWidth="1"/>
    <col min="61" max="61" width="5.140625" style="53" customWidth="1"/>
    <col min="62" max="62" width="5.140625" style="52" customWidth="1"/>
    <col min="63" max="63" width="5.140625" style="53" customWidth="1"/>
    <col min="64" max="64" width="5.140625" style="65" customWidth="1"/>
    <col min="65" max="65" width="5.140625" style="53" customWidth="1"/>
    <col min="66" max="66" width="5.140625" style="73" customWidth="1"/>
    <col min="67" max="67" width="5.140625" style="53" customWidth="1"/>
    <col min="68" max="68" width="5.140625" style="73" customWidth="1"/>
    <col min="69" max="69" width="5.140625" style="53" customWidth="1"/>
    <col min="70" max="70" width="5.140625" style="73" customWidth="1"/>
    <col min="71" max="71" width="5.140625" style="53" customWidth="1"/>
    <col min="72" max="72" width="5.140625" style="73" customWidth="1"/>
    <col min="73" max="73" width="5.8515625" style="53" bestFit="1" customWidth="1"/>
    <col min="74" max="74" width="5.140625" style="73" customWidth="1"/>
    <col min="75" max="79" width="7.140625" style="6" customWidth="1"/>
    <col min="80" max="80" width="7.140625" style="13" customWidth="1"/>
  </cols>
  <sheetData>
    <row r="1" spans="1:80" s="1" customFormat="1" ht="30.75" customHeight="1" thickBot="1">
      <c r="A1" s="11"/>
      <c r="C1" s="89" t="s">
        <v>157</v>
      </c>
      <c r="D1" s="91"/>
      <c r="E1" s="89" t="s">
        <v>314</v>
      </c>
      <c r="F1" s="90"/>
      <c r="G1" s="89" t="s">
        <v>353</v>
      </c>
      <c r="H1" s="90"/>
      <c r="I1" s="89" t="s">
        <v>394</v>
      </c>
      <c r="J1" s="91"/>
      <c r="K1" s="89" t="s">
        <v>421</v>
      </c>
      <c r="L1" s="91"/>
      <c r="M1" s="89" t="s">
        <v>432</v>
      </c>
      <c r="N1" s="91"/>
      <c r="O1" s="89" t="s">
        <v>437</v>
      </c>
      <c r="P1" s="91"/>
      <c r="Q1" s="89" t="s">
        <v>450</v>
      </c>
      <c r="R1" s="91"/>
      <c r="S1" s="89" t="s">
        <v>455</v>
      </c>
      <c r="T1" s="91"/>
      <c r="U1" s="89" t="s">
        <v>469</v>
      </c>
      <c r="V1" s="91"/>
      <c r="W1" s="89" t="s">
        <v>487</v>
      </c>
      <c r="X1" s="91"/>
      <c r="Y1" s="89" t="s">
        <v>489</v>
      </c>
      <c r="Z1" s="91"/>
      <c r="AA1" s="89" t="s">
        <v>534</v>
      </c>
      <c r="AB1" s="91"/>
      <c r="AC1" s="89" t="s">
        <v>543</v>
      </c>
      <c r="AD1" s="91"/>
      <c r="AE1" s="89" t="s">
        <v>551</v>
      </c>
      <c r="AF1" s="91"/>
      <c r="AG1" s="89" t="s">
        <v>565</v>
      </c>
      <c r="AH1" s="91"/>
      <c r="AI1" s="89" t="s">
        <v>569</v>
      </c>
      <c r="AJ1" s="91"/>
      <c r="AK1" s="89" t="s">
        <v>572</v>
      </c>
      <c r="AL1" s="91"/>
      <c r="AM1" s="89" t="s">
        <v>573</v>
      </c>
      <c r="AN1" s="91"/>
      <c r="AO1" s="89" t="s">
        <v>574</v>
      </c>
      <c r="AP1" s="91"/>
      <c r="AQ1" s="89" t="s">
        <v>575</v>
      </c>
      <c r="AR1" s="91"/>
      <c r="AS1" s="89" t="s">
        <v>576</v>
      </c>
      <c r="AT1" s="91"/>
      <c r="AU1" s="89" t="s">
        <v>603</v>
      </c>
      <c r="AV1" s="91"/>
      <c r="AW1" s="89" t="s">
        <v>605</v>
      </c>
      <c r="AX1" s="91"/>
      <c r="AY1" s="89" t="s">
        <v>608</v>
      </c>
      <c r="AZ1" s="91"/>
      <c r="BA1" s="89" t="s">
        <v>618</v>
      </c>
      <c r="BB1" s="91"/>
      <c r="BC1" s="89" t="s">
        <v>623</v>
      </c>
      <c r="BD1" s="91"/>
      <c r="BE1" s="89" t="s">
        <v>632</v>
      </c>
      <c r="BF1" s="90"/>
      <c r="BG1" s="89" t="s">
        <v>638</v>
      </c>
      <c r="BH1" s="90"/>
      <c r="BI1" s="89" t="s">
        <v>651</v>
      </c>
      <c r="BJ1" s="90"/>
      <c r="BK1" s="89" t="s">
        <v>659</v>
      </c>
      <c r="BL1" s="90"/>
      <c r="BM1" s="89" t="s">
        <v>666</v>
      </c>
      <c r="BN1" s="90"/>
      <c r="BO1" s="89" t="s">
        <v>670</v>
      </c>
      <c r="BP1" s="90"/>
      <c r="BQ1" s="89" t="s">
        <v>673</v>
      </c>
      <c r="BR1" s="90"/>
      <c r="BS1" s="89" t="s">
        <v>675</v>
      </c>
      <c r="BT1" s="90"/>
      <c r="BU1" s="89" t="s">
        <v>683</v>
      </c>
      <c r="BV1" s="90"/>
      <c r="BW1" s="2" t="s">
        <v>0</v>
      </c>
      <c r="BX1" s="2" t="s">
        <v>114</v>
      </c>
      <c r="BY1" s="2" t="s">
        <v>115</v>
      </c>
      <c r="BZ1" s="2" t="s">
        <v>116</v>
      </c>
      <c r="CA1" s="2" t="s">
        <v>315</v>
      </c>
      <c r="CB1" s="12" t="s">
        <v>117</v>
      </c>
    </row>
    <row r="2" spans="1:81" s="48" customFormat="1" ht="15.75" customHeight="1" thickTop="1">
      <c r="A2" s="47" t="s">
        <v>592</v>
      </c>
      <c r="B2" s="48" t="s">
        <v>586</v>
      </c>
      <c r="C2" s="49"/>
      <c r="D2" s="50"/>
      <c r="E2" s="49"/>
      <c r="F2" s="50"/>
      <c r="G2" s="49"/>
      <c r="H2" s="50"/>
      <c r="I2" s="49"/>
      <c r="J2" s="50"/>
      <c r="K2" s="49"/>
      <c r="L2" s="50"/>
      <c r="M2" s="49"/>
      <c r="N2" s="50"/>
      <c r="O2" s="49"/>
      <c r="P2" s="50"/>
      <c r="Q2" s="49"/>
      <c r="R2" s="50"/>
      <c r="S2" s="49"/>
      <c r="T2" s="50"/>
      <c r="U2" s="49"/>
      <c r="V2" s="50"/>
      <c r="W2" s="49"/>
      <c r="X2" s="50"/>
      <c r="Y2" s="49"/>
      <c r="Z2" s="50"/>
      <c r="AA2" s="49"/>
      <c r="AB2" s="50"/>
      <c r="AC2" s="49"/>
      <c r="AD2" s="50"/>
      <c r="AE2" s="49"/>
      <c r="AF2" s="50"/>
      <c r="AG2" s="49"/>
      <c r="AH2" s="50"/>
      <c r="AI2" s="49"/>
      <c r="AJ2" s="50"/>
      <c r="AK2" s="49"/>
      <c r="AL2" s="50"/>
      <c r="AM2" s="49"/>
      <c r="AN2" s="50"/>
      <c r="AO2" s="49"/>
      <c r="AP2" s="50"/>
      <c r="AQ2" s="56" t="s">
        <v>7</v>
      </c>
      <c r="AR2" s="50"/>
      <c r="AS2" s="49"/>
      <c r="AT2" s="50"/>
      <c r="AU2" s="56" t="s">
        <v>7</v>
      </c>
      <c r="AV2" s="50"/>
      <c r="AW2" s="56"/>
      <c r="AX2" s="50"/>
      <c r="AY2" s="56"/>
      <c r="AZ2" s="50"/>
      <c r="BA2" s="56"/>
      <c r="BB2" s="50"/>
      <c r="BC2" s="56"/>
      <c r="BD2" s="50"/>
      <c r="BE2" s="49"/>
      <c r="BF2" s="50"/>
      <c r="BG2" s="49"/>
      <c r="BH2" s="50"/>
      <c r="BI2" s="49"/>
      <c r="BJ2" s="50"/>
      <c r="BK2" s="49"/>
      <c r="BL2" s="50"/>
      <c r="BM2" s="49"/>
      <c r="BN2" s="50"/>
      <c r="BO2" s="49"/>
      <c r="BP2" s="50"/>
      <c r="BQ2" s="49"/>
      <c r="BR2" s="50"/>
      <c r="BS2" s="49"/>
      <c r="BT2" s="50"/>
      <c r="BU2" s="49"/>
      <c r="BV2" s="50"/>
      <c r="BW2" s="24">
        <f>+D2+F2+H2+J2+L2+N2+P2+T2+R2+V2+X2+Z2+AB2+AD2+AF2+AH2+AJ2+AL2+AN2+AP2+AR2+AT2+AV2+AX2+AZ2+BB2+BD2+BF2+BH2+BJ2+BL2+BN2+BP2+BR2+BT2+BV2</f>
        <v>0</v>
      </c>
      <c r="BX2" s="24">
        <f>+D2+P2+AB2+AF2+AL2+AR2+AV2+BH2+BL2+BV2</f>
        <v>0</v>
      </c>
      <c r="BY2" s="24">
        <f>+L2+N2+V2+AD2+BD2+BJ2</f>
        <v>0</v>
      </c>
      <c r="BZ2" s="24">
        <f>+H2+J2+R2+AN2+BB2+BR2</f>
        <v>0</v>
      </c>
      <c r="CA2" s="24">
        <f>+F2+T2+X2+AJ2+AP2+AX2+BN2+BP2+BT2</f>
        <v>0</v>
      </c>
      <c r="CB2" s="26">
        <f>+AH2+AT2+AZ2+BF2</f>
        <v>0</v>
      </c>
      <c r="CC2" s="57"/>
    </row>
    <row r="3" spans="1:80" s="38" customFormat="1" ht="15">
      <c r="A3" s="77" t="s">
        <v>524</v>
      </c>
      <c r="B3" s="77" t="s">
        <v>111</v>
      </c>
      <c r="C3" s="53"/>
      <c r="D3" s="44"/>
      <c r="E3" s="53"/>
      <c r="F3" s="44"/>
      <c r="G3" s="53"/>
      <c r="H3" s="44"/>
      <c r="I3" s="53"/>
      <c r="J3" s="44"/>
      <c r="K3" s="53"/>
      <c r="L3" s="44"/>
      <c r="M3" s="53"/>
      <c r="N3" s="44"/>
      <c r="O3" s="53"/>
      <c r="P3" s="44"/>
      <c r="Q3" s="53"/>
      <c r="R3" s="44"/>
      <c r="S3" s="53"/>
      <c r="T3" s="44"/>
      <c r="U3" s="53"/>
      <c r="V3" s="44"/>
      <c r="W3" s="53"/>
      <c r="X3" s="44"/>
      <c r="Y3" s="53"/>
      <c r="Z3" s="44"/>
      <c r="AA3" s="56" t="s">
        <v>7</v>
      </c>
      <c r="AB3" s="44"/>
      <c r="AC3" s="22"/>
      <c r="AD3" s="44"/>
      <c r="AE3" s="22"/>
      <c r="AF3" s="44"/>
      <c r="AG3" s="22"/>
      <c r="AH3" s="44"/>
      <c r="AI3" s="22"/>
      <c r="AJ3" s="44"/>
      <c r="AK3" s="22"/>
      <c r="AL3" s="44"/>
      <c r="AM3" s="22"/>
      <c r="AN3" s="44"/>
      <c r="AO3" s="22"/>
      <c r="AP3" s="44"/>
      <c r="AQ3" s="22"/>
      <c r="AR3" s="44"/>
      <c r="AS3" s="22"/>
      <c r="AT3" s="44"/>
      <c r="AU3" s="56" t="s">
        <v>7</v>
      </c>
      <c r="AV3" s="52"/>
      <c r="AW3" s="56"/>
      <c r="AX3" s="52"/>
      <c r="AY3" s="56"/>
      <c r="AZ3" s="52"/>
      <c r="BA3" s="56"/>
      <c r="BB3" s="52"/>
      <c r="BC3" s="56"/>
      <c r="BD3" s="52"/>
      <c r="BE3" s="53"/>
      <c r="BF3" s="52"/>
      <c r="BG3" s="53"/>
      <c r="BH3" s="52"/>
      <c r="BI3" s="53"/>
      <c r="BJ3" s="52"/>
      <c r="BK3" s="53" t="s">
        <v>7</v>
      </c>
      <c r="BL3" s="65"/>
      <c r="BM3" s="53"/>
      <c r="BN3" s="73"/>
      <c r="BO3" s="53"/>
      <c r="BP3" s="73"/>
      <c r="BQ3" s="53"/>
      <c r="BR3" s="73"/>
      <c r="BS3" s="53"/>
      <c r="BT3" s="73"/>
      <c r="BU3" s="53"/>
      <c r="BV3" s="73"/>
      <c r="BW3" s="53">
        <f>+D3+F3+H3+J3+L3+N3+P3+T3+R3+V3+X3+Z3+AB3+AD3+AF3+AH3+AJ3+AL3+AN3+AP3+AR3+AT3+AV3+AX3+AZ3+BB3+BD3+BF3+BH3+BJ3+BL3+BN3+BP3+BR3+BT3+BV3</f>
        <v>0</v>
      </c>
      <c r="BX3" s="53">
        <f>+D3+P3+AB3+AF3+AL3+AR3+AV3+BH3+BL3+BV3</f>
        <v>0</v>
      </c>
      <c r="BY3" s="53">
        <f>+L3+N3+V3+AD3+BD3+BJ3</f>
        <v>0</v>
      </c>
      <c r="BZ3" s="53">
        <f>+H3+J3+R3+AN3+BB3+BR3</f>
        <v>0</v>
      </c>
      <c r="CA3" s="53">
        <f>+F3+T3+X3+AJ3+AP3+AX3+BN3+BP3+BT3</f>
        <v>0</v>
      </c>
      <c r="CB3" s="26">
        <f>+AH3+AT3+AZ3+BF3</f>
        <v>0</v>
      </c>
    </row>
    <row r="4" spans="1:80" ht="15">
      <c r="A4" s="66" t="s">
        <v>402</v>
      </c>
      <c r="B4" s="66" t="s">
        <v>8</v>
      </c>
      <c r="C4" s="53"/>
      <c r="E4" s="53"/>
      <c r="G4" s="53"/>
      <c r="I4" s="53"/>
      <c r="K4" s="53">
        <v>21</v>
      </c>
      <c r="L4" s="5">
        <v>10</v>
      </c>
      <c r="M4" s="53"/>
      <c r="O4" s="53"/>
      <c r="Q4" s="53"/>
      <c r="S4" s="53"/>
      <c r="U4" s="56">
        <v>55</v>
      </c>
      <c r="W4" s="56"/>
      <c r="Y4" s="56"/>
      <c r="AA4" s="56"/>
      <c r="AC4" s="53">
        <v>29</v>
      </c>
      <c r="AD4" s="23">
        <v>2</v>
      </c>
      <c r="AE4" s="53"/>
      <c r="AG4" s="56" t="s">
        <v>7</v>
      </c>
      <c r="AI4" s="56"/>
      <c r="AK4" s="56"/>
      <c r="AM4" s="56"/>
      <c r="AO4" s="56"/>
      <c r="AQ4" s="56"/>
      <c r="AS4" s="56"/>
      <c r="AU4" s="56"/>
      <c r="AW4" s="56"/>
      <c r="AY4" s="56"/>
      <c r="BA4" s="56"/>
      <c r="BC4" s="56">
        <v>48</v>
      </c>
      <c r="BW4" s="53">
        <f>+D4+F4+H4+J4+L4+N4+P4+T4+R4+V4+X4+Z4+AB4+AD4+AF4+AH4+AJ4+AL4+AN4+AP4+AR4+AT4+AV4+AX4+AZ4+BB4+BD4+BF4+BH4+BJ4+BL4+BN4+BP4+BR4+BT4+BV4</f>
        <v>12</v>
      </c>
      <c r="BX4" s="53">
        <f>+D4+P4+AB4+AF4+AL4+AR4+AV4+BH4+BL4+BV4</f>
        <v>0</v>
      </c>
      <c r="BY4" s="53">
        <f>+L4+N4+V4+AD4+BD4+BJ4</f>
        <v>12</v>
      </c>
      <c r="BZ4" s="53">
        <f>+H4+J4+R4+AN4+BB4+BR4</f>
        <v>0</v>
      </c>
      <c r="CA4" s="53">
        <f>+F4+T4+X4+AJ4+AP4+AX4+BN4+BP4+BT4</f>
        <v>0</v>
      </c>
      <c r="CB4" s="26">
        <f>+AH4+AT4+AZ4+BF4</f>
        <v>0</v>
      </c>
    </row>
    <row r="5" spans="1:80" ht="15">
      <c r="A5" s="66" t="s">
        <v>584</v>
      </c>
      <c r="B5" s="66" t="s">
        <v>167</v>
      </c>
      <c r="C5" s="53"/>
      <c r="E5" s="53"/>
      <c r="G5" s="53"/>
      <c r="I5" s="53"/>
      <c r="K5" s="53"/>
      <c r="M5" s="53"/>
      <c r="O5" s="53"/>
      <c r="Q5" s="53"/>
      <c r="S5" s="53"/>
      <c r="U5" s="56"/>
      <c r="W5" s="56"/>
      <c r="Y5" s="56"/>
      <c r="AA5" s="56"/>
      <c r="AC5" s="53"/>
      <c r="AE5" s="53"/>
      <c r="AG5" s="56"/>
      <c r="AI5" s="56"/>
      <c r="AK5" s="56"/>
      <c r="AM5" s="56"/>
      <c r="AO5" s="56"/>
      <c r="AQ5" s="56" t="s">
        <v>7</v>
      </c>
      <c r="AS5" s="56"/>
      <c r="AU5" s="56"/>
      <c r="AW5" s="56"/>
      <c r="AY5" s="56"/>
      <c r="BA5" s="56"/>
      <c r="BC5" s="56"/>
      <c r="BG5" s="56" t="s">
        <v>7</v>
      </c>
      <c r="BW5" s="53">
        <f>+D5+F5+H5+J5+L5+N5+P5+T5+R5+V5+X5+Z5+AB5+AD5+AF5+AH5+AJ5+AL5+AN5+AP5+AR5+AT5+AV5+AX5+AZ5+BB5+BD5+BF5+BH5+BJ5+BL5+BN5+BP5+BR5+BT5+BV5</f>
        <v>0</v>
      </c>
      <c r="BX5" s="53">
        <f>+D5+P5+AB5+AF5+AL5+AR5+AV5+BH5+BL5+BV5</f>
        <v>0</v>
      </c>
      <c r="BY5" s="53">
        <f>+L5+N5+V5+AD5+BD5+BJ5</f>
        <v>0</v>
      </c>
      <c r="BZ5" s="53">
        <f>+H5+J5+R5+AN5+BB5+BR5</f>
        <v>0</v>
      </c>
      <c r="CA5" s="53">
        <f>+F5+T5+X5+AJ5+AP5+AX5+BN5+BP5+BT5</f>
        <v>0</v>
      </c>
      <c r="CB5" s="26">
        <f>+AH5+AT5+AZ5+BF5</f>
        <v>0</v>
      </c>
    </row>
    <row r="6" spans="1:80" ht="15">
      <c r="A6" s="66" t="s">
        <v>228</v>
      </c>
      <c r="B6" s="57" t="s">
        <v>3</v>
      </c>
      <c r="C6" s="27" t="s">
        <v>7</v>
      </c>
      <c r="E6" s="53"/>
      <c r="G6" s="53"/>
      <c r="I6" s="53"/>
      <c r="K6" s="53"/>
      <c r="M6" s="53"/>
      <c r="O6" s="56" t="s">
        <v>7</v>
      </c>
      <c r="Q6" s="56"/>
      <c r="S6" s="56"/>
      <c r="U6" s="56"/>
      <c r="W6" s="56"/>
      <c r="Y6" s="56"/>
      <c r="AA6" s="56">
        <v>51</v>
      </c>
      <c r="AC6" s="56"/>
      <c r="AE6" s="56" t="s">
        <v>7</v>
      </c>
      <c r="AG6" s="56"/>
      <c r="AI6" s="56"/>
      <c r="AK6" s="56"/>
      <c r="AM6" s="56"/>
      <c r="AO6" s="56"/>
      <c r="AQ6" s="56" t="s">
        <v>7</v>
      </c>
      <c r="AS6" s="56"/>
      <c r="AT6" s="52"/>
      <c r="AU6" s="56" t="s">
        <v>7</v>
      </c>
      <c r="AW6" s="56"/>
      <c r="AY6" s="56"/>
      <c r="BA6" s="56"/>
      <c r="BC6" s="56"/>
      <c r="BK6" s="53">
        <v>37</v>
      </c>
      <c r="BW6" s="53">
        <f>+D6+F6+H6+J6+L6+N6+P6+T6+R6+V6+X6+Z6+AB6+AD6+AF6+AH6+AJ6+AL6+AN6+AP6+AR6+AT6+AV6+AX6+AZ6+BB6+BD6+BF6+BH6+BJ6+BL6+BN6+BP6+BR6+BT6+BV6</f>
        <v>0</v>
      </c>
      <c r="BX6" s="53">
        <f>+D6+P6+AB6+AF6+AL6+AR6+AV6+BH6+BL6+BV6</f>
        <v>0</v>
      </c>
      <c r="BY6" s="53">
        <f>+L6+N6+V6+AD6+BD6+BJ6</f>
        <v>0</v>
      </c>
      <c r="BZ6" s="53">
        <f>+H6+J6+R6+AN6+BB6+BR6</f>
        <v>0</v>
      </c>
      <c r="CA6" s="53">
        <f>+F6+T6+X6+AJ6+AP6+AX6+BN6+BP6+BT6</f>
        <v>0</v>
      </c>
      <c r="CB6" s="26">
        <f>+AH6+AT6+AZ6+BF6</f>
        <v>0</v>
      </c>
    </row>
    <row r="7" spans="1:80" ht="15">
      <c r="A7" s="28" t="s">
        <v>594</v>
      </c>
      <c r="B7" s="74" t="s">
        <v>11</v>
      </c>
      <c r="C7" s="27"/>
      <c r="E7" s="53"/>
      <c r="G7" s="53"/>
      <c r="I7" s="53"/>
      <c r="K7" s="53"/>
      <c r="M7" s="53"/>
      <c r="O7" s="56"/>
      <c r="Q7" s="56"/>
      <c r="S7" s="56"/>
      <c r="U7" s="56"/>
      <c r="W7" s="56"/>
      <c r="Y7" s="56"/>
      <c r="AA7" s="56"/>
      <c r="AC7" s="56"/>
      <c r="AE7" s="56"/>
      <c r="AG7" s="56"/>
      <c r="AI7" s="56"/>
      <c r="AK7" s="56"/>
      <c r="AM7" s="56"/>
      <c r="AO7" s="56"/>
      <c r="AQ7" s="56">
        <v>73</v>
      </c>
      <c r="AS7" s="56"/>
      <c r="AU7" s="56"/>
      <c r="AW7" s="56"/>
      <c r="AY7" s="56"/>
      <c r="BA7" s="56"/>
      <c r="BC7" s="56"/>
      <c r="BW7" s="53">
        <f>+D7+F7+H7+J7+L7+N7+P7+T7+R7+V7+X7+Z7+AB7+AD7+AF7+AH7+AJ7+AL7+AN7+AP7+AR7+AT7+AV7+AX7+AZ7+BB7+BD7+BF7+BH7+BJ7+BL7+BN7+BP7+BR7+BT7+BV7</f>
        <v>0</v>
      </c>
      <c r="BX7" s="53">
        <f>+D7+P7+AB7+AF7+AL7+AR7+AV7+BH7+BL7+BV7</f>
        <v>0</v>
      </c>
      <c r="BY7" s="53">
        <f>+L7+N7+V7+AD7+BD7+BJ7</f>
        <v>0</v>
      </c>
      <c r="BZ7" s="53">
        <f>+H7+J7+R7+AN7+BB7+BR7</f>
        <v>0</v>
      </c>
      <c r="CA7" s="53">
        <f>+F7+T7+X7+AJ7+AP7+AX7+BN7+BP7+BT7</f>
        <v>0</v>
      </c>
      <c r="CB7" s="26">
        <f>+AH7+AT7+AZ7+BF7</f>
        <v>0</v>
      </c>
    </row>
    <row r="8" spans="1:80" ht="15">
      <c r="A8" s="66" t="s">
        <v>355</v>
      </c>
      <c r="B8" s="29" t="s">
        <v>2</v>
      </c>
      <c r="C8" s="53"/>
      <c r="E8" s="53"/>
      <c r="G8" s="53"/>
      <c r="I8" s="27" t="s">
        <v>331</v>
      </c>
      <c r="K8" s="27">
        <v>58</v>
      </c>
      <c r="M8" s="27"/>
      <c r="O8" s="27"/>
      <c r="Q8" s="56" t="s">
        <v>331</v>
      </c>
      <c r="S8" s="56">
        <v>61</v>
      </c>
      <c r="U8" s="56"/>
      <c r="W8" s="56"/>
      <c r="Y8" s="56"/>
      <c r="AA8" s="56"/>
      <c r="AC8" s="56"/>
      <c r="AE8" s="56"/>
      <c r="AG8" s="56"/>
      <c r="AI8" s="56"/>
      <c r="AK8" s="56"/>
      <c r="AM8" s="56"/>
      <c r="AO8" s="56"/>
      <c r="AQ8" s="56"/>
      <c r="AS8" s="56"/>
      <c r="AU8" s="56"/>
      <c r="AW8" s="56"/>
      <c r="AY8" s="56"/>
      <c r="BA8" s="56"/>
      <c r="BC8" s="56"/>
      <c r="BW8" s="53">
        <f>+D8+F8+H8+J8+L8+N8+P8+T8+R8+V8+X8+Z8+AB8+AD8+AF8+AH8+AJ8+AL8+AN8+AP8+AR8+AT8+AV8+AX8+AZ8+BB8+BD8+BF8+BH8+BJ8+BL8+BN8+BP8+BR8+BT8+BV8</f>
        <v>0</v>
      </c>
      <c r="BX8" s="53">
        <f>+D8+P8+AB8+AF8+AL8+AR8+AV8+BH8+BL8+BV8</f>
        <v>0</v>
      </c>
      <c r="BY8" s="53">
        <f>+L8+N8+V8+AD8+BD8+BJ8</f>
        <v>0</v>
      </c>
      <c r="BZ8" s="53">
        <f>+H8+J8+R8+AN8+BB8+BR8</f>
        <v>0</v>
      </c>
      <c r="CA8" s="53">
        <f>+F8+T8+X8+AJ8+AP8+AX8+BN8+BP8+BT8</f>
        <v>0</v>
      </c>
      <c r="CB8" s="26">
        <f>+AH8+AT8+AZ8+BF8</f>
        <v>0</v>
      </c>
    </row>
    <row r="9" spans="1:80" ht="15">
      <c r="A9" s="66" t="s">
        <v>189</v>
      </c>
      <c r="B9" s="74" t="s">
        <v>3</v>
      </c>
      <c r="C9" s="27" t="s">
        <v>7</v>
      </c>
      <c r="E9" s="53"/>
      <c r="G9" s="53"/>
      <c r="I9" s="53"/>
      <c r="K9" s="53"/>
      <c r="M9" s="53"/>
      <c r="O9" s="56">
        <v>34</v>
      </c>
      <c r="Q9" s="56"/>
      <c r="S9" s="56"/>
      <c r="U9" s="56"/>
      <c r="W9" s="56"/>
      <c r="Y9" s="56"/>
      <c r="AA9" s="53">
        <v>14</v>
      </c>
      <c r="AB9" s="23">
        <v>18</v>
      </c>
      <c r="AC9" s="53"/>
      <c r="AE9" s="53">
        <v>15</v>
      </c>
      <c r="AF9" s="23">
        <v>16</v>
      </c>
      <c r="AG9" s="53"/>
      <c r="AI9" s="53"/>
      <c r="AK9" s="53">
        <v>11</v>
      </c>
      <c r="AL9" s="23">
        <v>24</v>
      </c>
      <c r="AM9" s="53"/>
      <c r="AO9" s="53"/>
      <c r="AQ9" s="53">
        <v>21</v>
      </c>
      <c r="AR9" s="23">
        <v>10</v>
      </c>
      <c r="AS9" s="53"/>
      <c r="AU9" s="53">
        <v>6</v>
      </c>
      <c r="AV9" s="52">
        <v>40</v>
      </c>
      <c r="BG9" s="53" t="s">
        <v>19</v>
      </c>
      <c r="BK9" s="53">
        <v>2</v>
      </c>
      <c r="BL9" s="65">
        <v>80</v>
      </c>
      <c r="BU9" s="53">
        <v>11</v>
      </c>
      <c r="BV9" s="73">
        <v>24</v>
      </c>
      <c r="BW9" s="53">
        <f>+D9+F9+H9+J9+L9+N9+P9+T9+R9+V9+X9+Z9+AB9+AD9+AF9+AH9+AJ9+AL9+AN9+AP9+AR9+AT9+AV9+AX9+AZ9+BB9+BD9+BF9+BH9+BJ9+BL9+BN9+BP9+BR9+BT9+BV9</f>
        <v>212</v>
      </c>
      <c r="BX9" s="53">
        <f>+D9+P9+AB9+AF9+AL9+AR9+AV9+BH9+BL9+BV9</f>
        <v>212</v>
      </c>
      <c r="BY9" s="53">
        <f>+L9+N9+V9+AD9+BD9+BJ9</f>
        <v>0</v>
      </c>
      <c r="BZ9" s="53">
        <f>+H9+J9+R9+AN9+BB9+BR9</f>
        <v>0</v>
      </c>
      <c r="CA9" s="53">
        <f>+F9+T9+X9+AJ9+AP9+AX9+BN9+BP9+BT9</f>
        <v>0</v>
      </c>
      <c r="CB9" s="26">
        <f>+AH9+AT9+AZ9+BF9</f>
        <v>0</v>
      </c>
    </row>
    <row r="10" spans="1:80" ht="15">
      <c r="A10" s="62" t="s">
        <v>602</v>
      </c>
      <c r="B10" s="57" t="s">
        <v>10</v>
      </c>
      <c r="C10" s="53"/>
      <c r="E10" s="53"/>
      <c r="G10" s="53"/>
      <c r="I10" s="53"/>
      <c r="K10" s="53"/>
      <c r="M10" s="53"/>
      <c r="O10" s="53"/>
      <c r="Q10" s="53"/>
      <c r="S10" s="53"/>
      <c r="U10" s="53"/>
      <c r="W10" s="53"/>
      <c r="Y10" s="53"/>
      <c r="AA10" s="53"/>
      <c r="AC10" s="53"/>
      <c r="AE10" s="53"/>
      <c r="AG10" s="53"/>
      <c r="AI10" s="53"/>
      <c r="AK10" s="53"/>
      <c r="AM10" s="53"/>
      <c r="AO10" s="53"/>
      <c r="AQ10" s="53"/>
      <c r="AS10" s="53"/>
      <c r="AU10" s="56" t="s">
        <v>7</v>
      </c>
      <c r="AW10" s="56"/>
      <c r="AY10" s="56"/>
      <c r="BA10" s="56"/>
      <c r="BC10" s="56"/>
      <c r="BW10" s="53">
        <f>+D10+F10+H10+J10+L10+N10+P10+T10+R10+V10+X10+Z10+AB10+AD10+AF10+AH10+AJ10+AL10+AN10+AP10+AR10+AT10+AV10+AX10+AZ10+BB10+BD10+BF10+BH10+BJ10+BL10+BN10+BP10+BR10+BT10+BV10</f>
        <v>0</v>
      </c>
      <c r="BX10" s="53">
        <f>+D10+P10+AB10+AF10+AL10+AR10+AV10+BH10+BL10+BV10</f>
        <v>0</v>
      </c>
      <c r="BY10" s="53">
        <f>+L10+N10+V10+AD10+BD10+BJ10</f>
        <v>0</v>
      </c>
      <c r="BZ10" s="53">
        <f>+H10+J10+R10+AN10+BB10+BR10</f>
        <v>0</v>
      </c>
      <c r="CA10" s="53">
        <f>+F10+T10+X10+AJ10+AP10+AX10+BN10+BP10+BT10</f>
        <v>0</v>
      </c>
      <c r="CB10" s="26">
        <f>+AH10+AT10+AZ10+BF10</f>
        <v>0</v>
      </c>
    </row>
    <row r="11" spans="1:80" ht="15">
      <c r="A11" s="66" t="s">
        <v>208</v>
      </c>
      <c r="B11" s="57" t="s">
        <v>4</v>
      </c>
      <c r="C11" s="53">
        <v>13</v>
      </c>
      <c r="D11" s="5">
        <v>20</v>
      </c>
      <c r="E11" s="27">
        <v>33</v>
      </c>
      <c r="G11" s="27">
        <v>41</v>
      </c>
      <c r="I11" s="25">
        <v>30</v>
      </c>
      <c r="J11" s="5">
        <v>1</v>
      </c>
      <c r="K11" s="53">
        <v>16</v>
      </c>
      <c r="L11" s="5">
        <v>15</v>
      </c>
      <c r="M11" s="53">
        <v>22</v>
      </c>
      <c r="N11" s="5">
        <v>9</v>
      </c>
      <c r="O11" s="53">
        <v>7</v>
      </c>
      <c r="P11" s="5">
        <v>36</v>
      </c>
      <c r="Q11" s="53"/>
      <c r="S11" s="53"/>
      <c r="U11" s="53">
        <v>5</v>
      </c>
      <c r="V11" s="15">
        <v>45</v>
      </c>
      <c r="W11" s="53"/>
      <c r="Y11" s="53"/>
      <c r="AA11" s="56">
        <v>31</v>
      </c>
      <c r="AC11" s="53">
        <v>17</v>
      </c>
      <c r="AD11" s="23">
        <v>14</v>
      </c>
      <c r="AE11" s="56" t="s">
        <v>7</v>
      </c>
      <c r="AG11" s="25">
        <v>10</v>
      </c>
      <c r="AH11" s="23">
        <v>26</v>
      </c>
      <c r="AI11" s="25"/>
      <c r="AK11" s="53">
        <v>24</v>
      </c>
      <c r="AL11" s="23">
        <v>7</v>
      </c>
      <c r="AM11" s="56" t="s">
        <v>329</v>
      </c>
      <c r="AO11" s="56">
        <v>32</v>
      </c>
      <c r="AQ11" s="53" t="s">
        <v>553</v>
      </c>
      <c r="AS11" s="53" t="s">
        <v>553</v>
      </c>
      <c r="AU11" s="53" t="s">
        <v>19</v>
      </c>
      <c r="AW11" s="56">
        <v>32</v>
      </c>
      <c r="AY11" s="53">
        <v>6</v>
      </c>
      <c r="AZ11" s="52">
        <v>40</v>
      </c>
      <c r="BC11" s="53">
        <v>22</v>
      </c>
      <c r="BD11" s="52">
        <v>9</v>
      </c>
      <c r="BE11" s="53">
        <v>6</v>
      </c>
      <c r="BF11" s="52">
        <v>40</v>
      </c>
      <c r="BG11" s="56">
        <v>35</v>
      </c>
      <c r="BI11" s="53">
        <v>13</v>
      </c>
      <c r="BJ11" s="52">
        <v>20</v>
      </c>
      <c r="BK11" s="53" t="s">
        <v>7</v>
      </c>
      <c r="BM11" s="53">
        <v>17</v>
      </c>
      <c r="BN11" s="73">
        <v>14</v>
      </c>
      <c r="BO11" s="53">
        <v>24</v>
      </c>
      <c r="BP11" s="73">
        <v>7</v>
      </c>
      <c r="BQ11" s="53">
        <v>35</v>
      </c>
      <c r="BW11" s="53">
        <f>+D11+F11+H11+J11+L11+N11+P11+T11+R11+V11+X11+Z11+AB11+AD11+AF11+AH11+AJ11+AL11+AN11+AP11+AR11+AT11+AV11+AX11+AZ11+BB11+BD11+BF11+BH11+BJ11+BL11+BN11+BP11+BR11+BT11+BV11</f>
        <v>303</v>
      </c>
      <c r="BX11" s="53">
        <f>+D11+P11+AB11+AF11+AL11+AR11+AV11+BH11+BL11+BV11</f>
        <v>63</v>
      </c>
      <c r="BY11" s="53">
        <f>+L11+N11+V11+AD11+BD11+BJ11</f>
        <v>112</v>
      </c>
      <c r="BZ11" s="53">
        <f>+H11+J11+R11+AN11+BB11+BR11</f>
        <v>1</v>
      </c>
      <c r="CA11" s="53">
        <f>+F11+T11+X11+AJ11+AP11+AX11+BN11+BP11+BT11</f>
        <v>21</v>
      </c>
      <c r="CB11" s="26">
        <f>+AH11+AT11+AZ11+BF11</f>
        <v>106</v>
      </c>
    </row>
    <row r="12" spans="1:80" ht="15">
      <c r="A12" s="76" t="s">
        <v>652</v>
      </c>
      <c r="B12" s="57" t="s">
        <v>459</v>
      </c>
      <c r="C12" s="53"/>
      <c r="E12" s="27"/>
      <c r="G12" s="27"/>
      <c r="I12" s="25"/>
      <c r="K12" s="53"/>
      <c r="M12" s="53"/>
      <c r="O12" s="53"/>
      <c r="Q12" s="53"/>
      <c r="S12" s="53"/>
      <c r="U12" s="53"/>
      <c r="W12" s="53"/>
      <c r="Y12" s="53"/>
      <c r="AA12" s="56"/>
      <c r="AC12" s="53"/>
      <c r="AE12" s="56"/>
      <c r="AG12" s="25"/>
      <c r="AI12" s="25"/>
      <c r="AK12" s="53"/>
      <c r="AM12" s="56"/>
      <c r="AO12" s="56"/>
      <c r="AQ12" s="53"/>
      <c r="AS12" s="53"/>
      <c r="AW12" s="56"/>
      <c r="BG12" s="56"/>
      <c r="BK12" s="53">
        <v>46</v>
      </c>
      <c r="BW12" s="53">
        <f>+D12+F12+H12+J12+L12+N12+P12+T12+R12+V12+X12+Z12+AB12+AD12+AF12+AH12+AJ12+AL12+AN12+AP12+AR12+AT12+AV12+AX12+AZ12+BB12+BD12+BF12+BH12+BJ12+BL12+BN12+BP12+BR12+BT12+BV12</f>
        <v>0</v>
      </c>
      <c r="BX12" s="53">
        <f>+D12+P12+AB12+AF12+AL12+AR12+AV12+BH12+BL12+BV12</f>
        <v>0</v>
      </c>
      <c r="BY12" s="53">
        <f>+L12+N12+V12+AD12+BD12+BJ12</f>
        <v>0</v>
      </c>
      <c r="BZ12" s="53">
        <f>+H12+J12+R12+AN12+BB12+BR12</f>
        <v>0</v>
      </c>
      <c r="CA12" s="53">
        <f>+F12+T12+X12+AJ12+AP12+AX12+BN12+BP12+BT12</f>
        <v>0</v>
      </c>
      <c r="CB12" s="26">
        <f>+AH12+AT12+AZ12+BF12</f>
        <v>0</v>
      </c>
    </row>
    <row r="13" spans="1:81" ht="15">
      <c r="A13" s="77" t="s">
        <v>254</v>
      </c>
      <c r="B13" s="74" t="s">
        <v>5</v>
      </c>
      <c r="C13" s="53"/>
      <c r="E13" s="27">
        <v>40</v>
      </c>
      <c r="G13" s="25">
        <v>3</v>
      </c>
      <c r="H13" s="5">
        <v>60</v>
      </c>
      <c r="I13" s="25">
        <v>18</v>
      </c>
      <c r="J13" s="5">
        <v>13</v>
      </c>
      <c r="K13" s="53">
        <v>4</v>
      </c>
      <c r="L13" s="5">
        <v>50</v>
      </c>
      <c r="M13" s="53">
        <v>20</v>
      </c>
      <c r="N13" s="5">
        <v>11</v>
      </c>
      <c r="O13" s="53"/>
      <c r="Q13" s="53">
        <v>5</v>
      </c>
      <c r="R13" s="15">
        <v>45</v>
      </c>
      <c r="S13" s="53">
        <v>2</v>
      </c>
      <c r="T13" s="15">
        <v>80</v>
      </c>
      <c r="U13" s="56">
        <v>46</v>
      </c>
      <c r="W13" s="53">
        <v>10</v>
      </c>
      <c r="X13" s="23">
        <v>26</v>
      </c>
      <c r="Y13" s="53">
        <v>5</v>
      </c>
      <c r="Z13" s="23">
        <v>30</v>
      </c>
      <c r="AA13" s="53"/>
      <c r="AC13" s="53">
        <v>21</v>
      </c>
      <c r="AD13" s="23">
        <v>10</v>
      </c>
      <c r="AE13" s="53"/>
      <c r="AG13" s="25">
        <v>13</v>
      </c>
      <c r="AH13" s="23">
        <v>20</v>
      </c>
      <c r="AI13" s="53">
        <v>6</v>
      </c>
      <c r="AJ13" s="23">
        <v>40</v>
      </c>
      <c r="AK13" s="53"/>
      <c r="AM13" s="53">
        <v>5</v>
      </c>
      <c r="AN13" s="23">
        <v>45</v>
      </c>
      <c r="AO13" s="53">
        <v>10</v>
      </c>
      <c r="AP13" s="23">
        <v>26</v>
      </c>
      <c r="AQ13" s="56">
        <v>55</v>
      </c>
      <c r="AS13" s="53">
        <v>3</v>
      </c>
      <c r="AT13" s="23">
        <v>60</v>
      </c>
      <c r="AW13" s="53">
        <v>9</v>
      </c>
      <c r="AX13" s="52">
        <v>29</v>
      </c>
      <c r="AY13" s="53" t="s">
        <v>19</v>
      </c>
      <c r="BA13" s="53">
        <v>15</v>
      </c>
      <c r="BB13" s="52">
        <v>16</v>
      </c>
      <c r="BC13" s="53">
        <v>17</v>
      </c>
      <c r="BD13" s="52">
        <v>14</v>
      </c>
      <c r="BE13" s="53">
        <v>10</v>
      </c>
      <c r="BF13" s="52">
        <v>26</v>
      </c>
      <c r="BI13" s="53">
        <v>15</v>
      </c>
      <c r="BJ13" s="52">
        <v>16</v>
      </c>
      <c r="BM13" s="53">
        <v>4</v>
      </c>
      <c r="BN13" s="73">
        <v>50</v>
      </c>
      <c r="BO13" s="53">
        <v>14</v>
      </c>
      <c r="BP13" s="73">
        <v>18</v>
      </c>
      <c r="BQ13" s="53">
        <v>14</v>
      </c>
      <c r="BR13" s="73">
        <v>18</v>
      </c>
      <c r="BS13" s="53">
        <v>18</v>
      </c>
      <c r="BU13" s="53" t="s">
        <v>7</v>
      </c>
      <c r="BW13" s="53">
        <f>+D13+F13+H13+J13+L13+N13+P13+T13+R13+V13+X13+Z13+AB13+AD13+AF13+AH13+AJ13+AL13+AN13+AP13+AR13+AT13+AV13+AX13+AZ13+BB13+BD13+BF13+BH13+BJ13+BL13+BN13+BP13+BR13+BT13+BV13</f>
        <v>703</v>
      </c>
      <c r="BX13" s="53">
        <f>+D13+P13+AB13+AF13+AL13+AR13+AV13+BH13+BL13+BV13</f>
        <v>0</v>
      </c>
      <c r="BY13" s="53">
        <f>+L13+N13+V13+AD13+BD13+BJ13</f>
        <v>101</v>
      </c>
      <c r="BZ13" s="53">
        <f>+H13+J13+R13+AN13+BB13+BR13</f>
        <v>197</v>
      </c>
      <c r="CA13" s="53">
        <f>+F13+T13+X13+AJ13+AP13+AX13+BN13+BP13+BT13</f>
        <v>269</v>
      </c>
      <c r="CB13" s="26">
        <f>+AH13+AT13+AZ13+BF13</f>
        <v>106</v>
      </c>
      <c r="CC13" s="57"/>
    </row>
    <row r="14" spans="1:80" ht="15">
      <c r="A14" s="66" t="s">
        <v>235</v>
      </c>
      <c r="B14" s="74" t="s">
        <v>6</v>
      </c>
      <c r="C14" s="27" t="s">
        <v>7</v>
      </c>
      <c r="E14" s="53"/>
      <c r="G14" s="53"/>
      <c r="I14" s="53"/>
      <c r="K14" s="53"/>
      <c r="M14" s="53"/>
      <c r="O14" s="56">
        <v>38</v>
      </c>
      <c r="Q14" s="56"/>
      <c r="S14" s="56"/>
      <c r="U14" s="56"/>
      <c r="W14" s="56"/>
      <c r="Y14" s="56"/>
      <c r="AA14" s="56">
        <v>55</v>
      </c>
      <c r="AC14" s="56"/>
      <c r="AE14" s="22" t="s">
        <v>7</v>
      </c>
      <c r="AG14" s="22"/>
      <c r="AI14" s="22"/>
      <c r="AK14" s="22"/>
      <c r="AM14" s="22"/>
      <c r="AO14" s="22"/>
      <c r="AP14" s="44"/>
      <c r="AQ14" s="56">
        <v>55</v>
      </c>
      <c r="AS14" s="22"/>
      <c r="AU14" s="56">
        <v>50</v>
      </c>
      <c r="AW14" s="56"/>
      <c r="AY14" s="56"/>
      <c r="BA14" s="56"/>
      <c r="BC14" s="56"/>
      <c r="BK14" s="53">
        <v>38</v>
      </c>
      <c r="BW14" s="53">
        <f>+D14+F14+H14+J14+L14+N14+P14+T14+R14+V14+X14+Z14+AB14+AD14+AF14+AH14+AJ14+AL14+AN14+AP14+AR14+AT14+AV14+AX14+AZ14+BB14+BD14+BF14+BH14+BJ14+BL14+BN14+BP14+BR14+BT14+BV14</f>
        <v>0</v>
      </c>
      <c r="BX14" s="53">
        <f>+D14+P14+AB14+AF14+AL14+AR14+AV14+BH14+BL14+BV14</f>
        <v>0</v>
      </c>
      <c r="BY14" s="53">
        <f>+L14+N14+V14+AD14+BD14+BJ14</f>
        <v>0</v>
      </c>
      <c r="BZ14" s="53">
        <f>+H14+J14+R14+AN14+BB14+BR14</f>
        <v>0</v>
      </c>
      <c r="CA14" s="53">
        <f>+F14+T14+X14+AJ14+AP14+AX14+BN14+BP14+BT14</f>
        <v>0</v>
      </c>
      <c r="CB14" s="26">
        <f>+AH14+AT14+AZ14+BF14</f>
        <v>0</v>
      </c>
    </row>
    <row r="15" spans="1:80" ht="15">
      <c r="A15" s="66" t="s">
        <v>219</v>
      </c>
      <c r="B15" s="74" t="s">
        <v>5</v>
      </c>
      <c r="C15" s="53">
        <v>25</v>
      </c>
      <c r="D15" s="5">
        <v>6</v>
      </c>
      <c r="E15" s="53"/>
      <c r="G15" s="53"/>
      <c r="I15" s="53"/>
      <c r="K15" s="53"/>
      <c r="M15" s="53"/>
      <c r="O15" s="56">
        <v>32</v>
      </c>
      <c r="Q15" s="56"/>
      <c r="S15" s="56"/>
      <c r="U15" s="56"/>
      <c r="W15" s="56"/>
      <c r="Y15" s="56"/>
      <c r="AA15" s="56">
        <v>50</v>
      </c>
      <c r="AC15" s="56"/>
      <c r="AE15" s="56" t="s">
        <v>7</v>
      </c>
      <c r="AG15" s="56"/>
      <c r="AI15" s="56"/>
      <c r="AK15" s="56">
        <v>31</v>
      </c>
      <c r="AM15" s="56"/>
      <c r="AO15" s="56"/>
      <c r="AQ15" s="56" t="s">
        <v>7</v>
      </c>
      <c r="AS15" s="56"/>
      <c r="AU15" s="56" t="s">
        <v>7</v>
      </c>
      <c r="AW15" s="56"/>
      <c r="AY15" s="56"/>
      <c r="BA15" s="56"/>
      <c r="BC15" s="56"/>
      <c r="BG15" s="56">
        <v>38</v>
      </c>
      <c r="BK15" s="53">
        <v>23</v>
      </c>
      <c r="BL15" s="65">
        <v>8</v>
      </c>
      <c r="BW15" s="53">
        <f>+D15+F15+H15+J15+L15+N15+P15+T15+R15+V15+X15+Z15+AB15+AD15+AF15+AH15+AJ15+AL15+AN15+AP15+AR15+AT15+AV15+AX15+AZ15+BB15+BD15+BF15+BH15+BJ15+BL15+BN15+BP15+BR15+BT15+BV15</f>
        <v>14</v>
      </c>
      <c r="BX15" s="53">
        <f>+D15+P15+AB15+AF15+AL15+AR15+AV15+BH15+BL15+BV15</f>
        <v>14</v>
      </c>
      <c r="BY15" s="53">
        <f>+L15+N15+V15+AD15+BD15+BJ15</f>
        <v>0</v>
      </c>
      <c r="BZ15" s="53">
        <f>+H15+J15+R15+AN15+BB15+BR15</f>
        <v>0</v>
      </c>
      <c r="CA15" s="53">
        <f>+F15+T15+X15+AJ15+AP15+AX15+BN15+BP15+BT15</f>
        <v>0</v>
      </c>
      <c r="CB15" s="26">
        <f>+AH15+AT15+AZ15+BF15</f>
        <v>0</v>
      </c>
    </row>
    <row r="16" spans="1:80" ht="15">
      <c r="A16" s="77" t="s">
        <v>589</v>
      </c>
      <c r="B16" s="74" t="s">
        <v>588</v>
      </c>
      <c r="C16" s="53"/>
      <c r="E16" s="53"/>
      <c r="G16" s="53"/>
      <c r="I16" s="53"/>
      <c r="K16" s="53"/>
      <c r="M16" s="53"/>
      <c r="O16" s="53"/>
      <c r="Q16" s="53"/>
      <c r="S16" s="53"/>
      <c r="U16" s="53"/>
      <c r="W16" s="53"/>
      <c r="Y16" s="53"/>
      <c r="AA16" s="53"/>
      <c r="AC16" s="53"/>
      <c r="AE16" s="53"/>
      <c r="AG16" s="53"/>
      <c r="AI16" s="53"/>
      <c r="AK16" s="53"/>
      <c r="AM16" s="53"/>
      <c r="AO16" s="53"/>
      <c r="AQ16" s="56" t="s">
        <v>7</v>
      </c>
      <c r="AR16" s="52"/>
      <c r="AS16" s="53"/>
      <c r="BW16" s="53">
        <f>+D16+F16+H16+J16+L16+N16+P16+T16+R16+V16+X16+Z16+AB16+AD16+AF16+AH16+AJ16+AL16+AN16+AP16+AR16+AT16+AV16+AX16+AZ16+BB16+BD16+BF16+BH16+BJ16+BL16+BN16+BP16+BR16+BT16+BV16</f>
        <v>0</v>
      </c>
      <c r="BX16" s="53">
        <f>+D16+P16+AB16+AF16+AL16+AR16+AV16+BH16+BL16+BV16</f>
        <v>0</v>
      </c>
      <c r="BY16" s="53">
        <f>+L16+N16+V16+AD16+BD16+BJ16</f>
        <v>0</v>
      </c>
      <c r="BZ16" s="53">
        <f>+H16+J16+R16+AN16+BB16+BR16</f>
        <v>0</v>
      </c>
      <c r="CA16" s="53">
        <f>+F16+T16+X16+AJ16+AP16+AX16+BN16+BP16+BT16</f>
        <v>0</v>
      </c>
      <c r="CB16" s="26">
        <f>+AH16+AT16+AZ16+BF16</f>
        <v>0</v>
      </c>
    </row>
    <row r="17" spans="1:81" ht="15">
      <c r="A17" s="77" t="s">
        <v>403</v>
      </c>
      <c r="B17" s="66" t="s">
        <v>8</v>
      </c>
      <c r="C17" s="53"/>
      <c r="E17" s="53"/>
      <c r="G17" s="53"/>
      <c r="I17" s="53"/>
      <c r="K17" s="53">
        <v>26</v>
      </c>
      <c r="L17" s="5">
        <v>5</v>
      </c>
      <c r="M17" s="53">
        <v>21</v>
      </c>
      <c r="N17" s="5">
        <v>10</v>
      </c>
      <c r="O17" s="53"/>
      <c r="Q17" s="53"/>
      <c r="S17" s="53"/>
      <c r="U17" s="53" t="s">
        <v>19</v>
      </c>
      <c r="W17" s="53"/>
      <c r="Y17" s="53"/>
      <c r="AA17" s="56">
        <v>36</v>
      </c>
      <c r="AC17" s="53">
        <v>7</v>
      </c>
      <c r="AD17" s="23">
        <v>36</v>
      </c>
      <c r="AE17" s="53">
        <v>21</v>
      </c>
      <c r="AF17" s="23">
        <v>10</v>
      </c>
      <c r="AG17" s="53"/>
      <c r="AI17" s="53"/>
      <c r="AK17" s="56">
        <v>45</v>
      </c>
      <c r="AM17" s="56"/>
      <c r="AO17" s="56"/>
      <c r="AQ17" s="56">
        <v>45</v>
      </c>
      <c r="AR17" s="52"/>
      <c r="AS17" s="56"/>
      <c r="AU17" s="56" t="s">
        <v>7</v>
      </c>
      <c r="AW17" s="56"/>
      <c r="AY17" s="56"/>
      <c r="BA17" s="56"/>
      <c r="BC17" s="53">
        <v>5</v>
      </c>
      <c r="BD17" s="52">
        <v>45</v>
      </c>
      <c r="BE17" s="53">
        <v>16</v>
      </c>
      <c r="BF17" s="52">
        <v>15</v>
      </c>
      <c r="BG17" s="56" t="s">
        <v>7</v>
      </c>
      <c r="BI17" s="53">
        <v>27</v>
      </c>
      <c r="BJ17" s="52">
        <v>4</v>
      </c>
      <c r="BK17" s="53" t="s">
        <v>7</v>
      </c>
      <c r="BW17" s="53">
        <f>+D17+F17+H17+J17+L17+N17+P17+T17+R17+V17+X17+Z17+AB17+AD17+AF17+AH17+AJ17+AL17+AN17+AP17+AR17+AT17+AV17+AX17+AZ17+BB17+BD17+BF17+BH17+BJ17+BL17+BN17+BP17+BR17+BT17+BV17</f>
        <v>125</v>
      </c>
      <c r="BX17" s="53">
        <f>+D17+P17+AB17+AF17+AL17+AR17+AV17+BH17+BL17+BV17</f>
        <v>10</v>
      </c>
      <c r="BY17" s="53">
        <f>+L17+N17+V17+AD17+BD17+BJ17</f>
        <v>100</v>
      </c>
      <c r="BZ17" s="53">
        <f>+H17+J17+R17+AN17+BB17+BR17</f>
        <v>0</v>
      </c>
      <c r="CA17" s="53">
        <f>+F17+T17+X17+AJ17+AP17+AX17+BN17+BP17+BT17</f>
        <v>0</v>
      </c>
      <c r="CB17" s="26">
        <f>+AH17+AT17+AZ17+BF17</f>
        <v>15</v>
      </c>
      <c r="CC17" s="57"/>
    </row>
    <row r="18" spans="1:81" ht="15">
      <c r="A18" s="62" t="s">
        <v>628</v>
      </c>
      <c r="B18" s="74" t="s">
        <v>624</v>
      </c>
      <c r="C18" s="53"/>
      <c r="E18" s="53"/>
      <c r="G18" s="53"/>
      <c r="I18" s="53"/>
      <c r="K18" s="53"/>
      <c r="M18" s="53"/>
      <c r="O18" s="53"/>
      <c r="Q18" s="53"/>
      <c r="S18" s="53"/>
      <c r="U18" s="53"/>
      <c r="W18" s="53"/>
      <c r="Y18" s="53"/>
      <c r="AA18" s="53"/>
      <c r="AC18" s="53"/>
      <c r="AE18" s="53"/>
      <c r="AG18" s="53"/>
      <c r="AI18" s="53"/>
      <c r="AK18" s="53"/>
      <c r="AM18" s="53"/>
      <c r="AO18" s="53"/>
      <c r="AQ18" s="56"/>
      <c r="AS18" s="53"/>
      <c r="BE18" s="53">
        <v>30</v>
      </c>
      <c r="BF18" s="52">
        <v>1</v>
      </c>
      <c r="BW18" s="53">
        <f>+D18+F18+H18+J18+L18+N18+P18+T18+R18+V18+X18+Z18+AB18+AD18+AF18+AH18+AJ18+AL18+AN18+AP18+AR18+AT18+AV18+AX18+AZ18+BB18+BD18+BF18+BH18+BJ18+BL18+BN18+BP18+BR18+BT18+BV18</f>
        <v>1</v>
      </c>
      <c r="BX18" s="53">
        <f>+D18+P18+AB18+AF18+AL18+AR18+AV18+BH18+BL18+BV18</f>
        <v>0</v>
      </c>
      <c r="BY18" s="53">
        <f>+L18+N18+V18+AD18+BD18+BJ18</f>
        <v>0</v>
      </c>
      <c r="BZ18" s="53">
        <f>+H18+J18+R18+AN18+BB18+BR18</f>
        <v>0</v>
      </c>
      <c r="CA18" s="53">
        <f>+F18+T18+X18+AJ18+AP18+AX18+BN18+BP18+BT18</f>
        <v>0</v>
      </c>
      <c r="CB18" s="26">
        <f>+AH18+AT18+AZ18+BF18</f>
        <v>1</v>
      </c>
      <c r="CC18" s="57"/>
    </row>
    <row r="19" spans="1:81" ht="15">
      <c r="A19" s="77" t="s">
        <v>255</v>
      </c>
      <c r="B19" s="74" t="s">
        <v>1</v>
      </c>
      <c r="C19" s="53"/>
      <c r="E19" s="53">
        <v>19</v>
      </c>
      <c r="F19" s="5">
        <v>12</v>
      </c>
      <c r="G19" s="25">
        <v>28</v>
      </c>
      <c r="H19" s="5">
        <v>3</v>
      </c>
      <c r="I19" s="25">
        <v>27</v>
      </c>
      <c r="J19" s="5">
        <v>4</v>
      </c>
      <c r="K19" s="25"/>
      <c r="M19" s="25"/>
      <c r="O19" s="25"/>
      <c r="Q19" s="53">
        <v>21</v>
      </c>
      <c r="R19" s="15">
        <v>10</v>
      </c>
      <c r="S19" s="53">
        <v>27</v>
      </c>
      <c r="T19" s="15">
        <v>4</v>
      </c>
      <c r="U19" s="53"/>
      <c r="W19" s="53">
        <v>23</v>
      </c>
      <c r="X19" s="23">
        <v>8</v>
      </c>
      <c r="Y19" s="53"/>
      <c r="AA19" s="53"/>
      <c r="AC19" s="53"/>
      <c r="AE19" s="53"/>
      <c r="AG19" s="53"/>
      <c r="AI19" s="53">
        <v>29</v>
      </c>
      <c r="AJ19" s="23">
        <v>2</v>
      </c>
      <c r="AK19" s="53"/>
      <c r="AM19" s="53">
        <v>13</v>
      </c>
      <c r="AN19" s="23">
        <v>20</v>
      </c>
      <c r="AO19" s="53">
        <v>15</v>
      </c>
      <c r="AP19" s="44">
        <v>16</v>
      </c>
      <c r="AQ19" s="53"/>
      <c r="AS19" s="53"/>
      <c r="AW19" s="53">
        <v>6</v>
      </c>
      <c r="AX19" s="52">
        <v>40</v>
      </c>
      <c r="BA19" s="56" t="s">
        <v>331</v>
      </c>
      <c r="BC19" s="56"/>
      <c r="BM19" s="53">
        <v>16</v>
      </c>
      <c r="BN19" s="73">
        <v>15</v>
      </c>
      <c r="BO19" s="53">
        <v>18</v>
      </c>
      <c r="BP19" s="73">
        <v>13</v>
      </c>
      <c r="BQ19" s="53">
        <v>17</v>
      </c>
      <c r="BR19" s="73">
        <v>14</v>
      </c>
      <c r="BS19" s="53">
        <v>9</v>
      </c>
      <c r="BT19" s="73">
        <v>29</v>
      </c>
      <c r="BW19" s="53">
        <f>+D19+F19+H19+J19+L19+N19+P19+T19+R19+V19+X19+Z19+AB19+AD19+AF19+AH19+AJ19+AL19+AN19+AP19+AR19+AT19+AV19+AX19+AZ19+BB19+BD19+BF19+BH19+BJ19+BL19+BN19+BP19+BR19+BT19+BV19</f>
        <v>190</v>
      </c>
      <c r="BX19" s="53">
        <f>+D19+P19+AB19+AF19+AL19+AR19+AV19+BH19+BL19+BV19</f>
        <v>0</v>
      </c>
      <c r="BY19" s="53">
        <f>+L19+N19+V19+AD19+BD19+BJ19</f>
        <v>0</v>
      </c>
      <c r="BZ19" s="53">
        <f>+H19+J19+R19+AN19+BB19+BR19</f>
        <v>51</v>
      </c>
      <c r="CA19" s="53">
        <f>+F19+T19+X19+AJ19+AP19+AX19+BN19+BP19+BT19</f>
        <v>139</v>
      </c>
      <c r="CB19" s="26">
        <f>+AH19+AT19+AZ19+BF19</f>
        <v>0</v>
      </c>
      <c r="CC19" s="57"/>
    </row>
    <row r="20" spans="1:80" ht="15">
      <c r="A20" s="28" t="s">
        <v>256</v>
      </c>
      <c r="B20" s="74" t="s">
        <v>11</v>
      </c>
      <c r="C20" s="53"/>
      <c r="E20" s="27">
        <v>43</v>
      </c>
      <c r="G20" s="27">
        <v>47</v>
      </c>
      <c r="I20" s="53"/>
      <c r="K20" s="53"/>
      <c r="M20" s="53"/>
      <c r="O20" s="53"/>
      <c r="Q20" s="53"/>
      <c r="S20" s="53"/>
      <c r="U20" s="53"/>
      <c r="W20" s="53"/>
      <c r="Y20" s="53"/>
      <c r="AA20" s="53"/>
      <c r="AC20" s="53"/>
      <c r="AE20" s="53"/>
      <c r="AG20" s="53"/>
      <c r="AI20" s="53"/>
      <c r="AK20" s="53"/>
      <c r="AM20" s="53"/>
      <c r="AO20" s="53"/>
      <c r="AQ20" s="53"/>
      <c r="AR20" s="52"/>
      <c r="AS20" s="53"/>
      <c r="BA20" s="56" t="s">
        <v>331</v>
      </c>
      <c r="BC20" s="56" t="s">
        <v>7</v>
      </c>
      <c r="BW20" s="53">
        <f>+D20+F20+H20+J20+L20+N20+P20+T20+R20+V20+X20+Z20+AB20+AD20+AF20+AH20+AJ20+AL20+AN20+AP20+AR20+AT20+AV20+AX20+AZ20+BB20+BD20+BF20+BH20+BJ20+BL20+BN20+BP20+BR20+BT20+BV20</f>
        <v>0</v>
      </c>
      <c r="BX20" s="53">
        <f>+D20+P20+AB20+AF20+AL20+AR20+AV20+BH20+BL20+BV20</f>
        <v>0</v>
      </c>
      <c r="BY20" s="53">
        <f>+L20+N20+V20+AD20+BD20+BJ20</f>
        <v>0</v>
      </c>
      <c r="BZ20" s="53">
        <f>+H20+J20+R20+AN20+BB20+BR20</f>
        <v>0</v>
      </c>
      <c r="CA20" s="53">
        <f>+F20+T20+X20+AJ20+AP20+AX20+BN20+BP20+BT20</f>
        <v>0</v>
      </c>
      <c r="CB20" s="26">
        <f>+AH20+AT20+AZ20+BF20</f>
        <v>0</v>
      </c>
    </row>
    <row r="21" spans="1:80" ht="15">
      <c r="A21" s="66" t="s">
        <v>213</v>
      </c>
      <c r="B21" s="74" t="s">
        <v>9</v>
      </c>
      <c r="C21" s="53">
        <v>22</v>
      </c>
      <c r="D21" s="52">
        <v>9</v>
      </c>
      <c r="E21" s="53"/>
      <c r="F21" s="52"/>
      <c r="G21" s="53"/>
      <c r="H21" s="52"/>
      <c r="I21" s="53"/>
      <c r="J21" s="52"/>
      <c r="K21" s="53"/>
      <c r="L21" s="52"/>
      <c r="M21" s="53"/>
      <c r="N21" s="52"/>
      <c r="O21" s="53" t="s">
        <v>19</v>
      </c>
      <c r="P21" s="52"/>
      <c r="Q21" s="53"/>
      <c r="R21" s="52"/>
      <c r="S21" s="53"/>
      <c r="T21" s="52"/>
      <c r="U21" s="53"/>
      <c r="V21" s="52"/>
      <c r="W21" s="53"/>
      <c r="X21" s="52"/>
      <c r="Y21" s="53"/>
      <c r="Z21" s="52"/>
      <c r="AA21" s="56" t="s">
        <v>7</v>
      </c>
      <c r="AB21" s="52"/>
      <c r="AC21" s="56"/>
      <c r="AD21" s="52"/>
      <c r="AE21" s="56" t="s">
        <v>7</v>
      </c>
      <c r="AF21" s="52"/>
      <c r="AG21" s="56"/>
      <c r="AH21" s="52"/>
      <c r="AI21" s="56"/>
      <c r="AJ21" s="52"/>
      <c r="AK21" s="56">
        <v>35</v>
      </c>
      <c r="AL21" s="52"/>
      <c r="AM21" s="56"/>
      <c r="AN21" s="52"/>
      <c r="AO21" s="56"/>
      <c r="AP21" s="52"/>
      <c r="AQ21" s="56">
        <v>39</v>
      </c>
      <c r="AR21" s="52"/>
      <c r="AS21" s="56"/>
      <c r="AT21" s="52"/>
      <c r="AU21" s="53" t="s">
        <v>553</v>
      </c>
      <c r="BG21" s="53">
        <v>22</v>
      </c>
      <c r="BH21" s="52">
        <v>9</v>
      </c>
      <c r="BK21" s="53" t="s">
        <v>7</v>
      </c>
      <c r="BW21" s="53">
        <f>+D21+F21+H21+J21+L21+N21+P21+T21+R21+V21+X21+Z21+AB21+AD21+AF21+AH21+AJ21+AL21+AN21+AP21+AR21+AT21+AV21+AX21+AZ21+BB21+BD21+BF21+BH21+BJ21+BL21+BN21+BP21+BR21+BT21+BV21</f>
        <v>18</v>
      </c>
      <c r="BX21" s="53">
        <f>+D21+P21+AB21+AF21+AL21+AR21+AV21+BH21+BL21+BV21</f>
        <v>18</v>
      </c>
      <c r="BY21" s="53">
        <f>+L21+N21+V21+AD21+BD21+BJ21</f>
        <v>0</v>
      </c>
      <c r="BZ21" s="53">
        <f>+H21+J21+R21+AN21+BB21+BR21</f>
        <v>0</v>
      </c>
      <c r="CA21" s="53">
        <f>+F21+T21+X21+AJ21+AP21+AX21+BN21+BP21+BT21</f>
        <v>0</v>
      </c>
      <c r="CB21" s="26">
        <f>+AH21+AT21+AZ21+BF21</f>
        <v>0</v>
      </c>
    </row>
    <row r="22" spans="1:80" ht="15">
      <c r="A22" s="66" t="s">
        <v>423</v>
      </c>
      <c r="B22" s="66" t="s">
        <v>15</v>
      </c>
      <c r="C22" s="53"/>
      <c r="E22" s="53"/>
      <c r="G22" s="53"/>
      <c r="I22" s="53"/>
      <c r="K22" s="53"/>
      <c r="M22" s="27" t="s">
        <v>7</v>
      </c>
      <c r="O22" s="27"/>
      <c r="Q22" s="27"/>
      <c r="S22" s="27"/>
      <c r="U22" s="27"/>
      <c r="W22" s="27"/>
      <c r="Y22" s="27"/>
      <c r="AA22" s="27"/>
      <c r="AC22" s="56">
        <v>51</v>
      </c>
      <c r="AE22" s="56"/>
      <c r="AG22" s="56"/>
      <c r="AI22" s="56"/>
      <c r="AK22" s="56"/>
      <c r="AM22" s="56"/>
      <c r="AO22" s="56"/>
      <c r="AQ22" s="56"/>
      <c r="AS22" s="56"/>
      <c r="AU22" s="56"/>
      <c r="AW22" s="56"/>
      <c r="AY22" s="56"/>
      <c r="BA22" s="56">
        <v>32</v>
      </c>
      <c r="BC22" s="56">
        <v>34</v>
      </c>
      <c r="BI22" s="53">
        <v>36</v>
      </c>
      <c r="BQ22" s="53">
        <v>26</v>
      </c>
      <c r="BR22" s="73">
        <v>5</v>
      </c>
      <c r="BW22" s="53">
        <f>+D22+F22+H22+J22+L22+N22+P22+T22+R22+V22+X22+Z22+AB22+AD22+AF22+AH22+AJ22+AL22+AN22+AP22+AR22+AT22+AV22+AX22+AZ22+BB22+BD22+BF22+BH22+BJ22+BL22+BN22+BP22+BR22+BT22+BV22</f>
        <v>5</v>
      </c>
      <c r="BX22" s="53">
        <f>+D22+P22+AB22+AF22+AL22+AR22+AV22+BH22+BL22+BV22</f>
        <v>0</v>
      </c>
      <c r="BY22" s="53">
        <f>+L22+N22+V22+AD22+BD22+BJ22</f>
        <v>0</v>
      </c>
      <c r="BZ22" s="53">
        <f>+H22+J22+R22+AN22+BB22+BR22</f>
        <v>5</v>
      </c>
      <c r="CA22" s="53">
        <f>+F22+T22+X22+AJ22+AP22+AX22+BN22+BP22+BT22</f>
        <v>0</v>
      </c>
      <c r="CB22" s="26">
        <f>+AH22+AT22+AZ22+BF22</f>
        <v>0</v>
      </c>
    </row>
    <row r="23" spans="1:80" ht="15">
      <c r="A23" s="66" t="s">
        <v>221</v>
      </c>
      <c r="B23" s="74" t="s">
        <v>165</v>
      </c>
      <c r="C23" s="27" t="s">
        <v>7</v>
      </c>
      <c r="E23" s="53"/>
      <c r="G23" s="53"/>
      <c r="I23" s="53"/>
      <c r="K23" s="53"/>
      <c r="M23" s="53"/>
      <c r="O23" s="56">
        <v>44</v>
      </c>
      <c r="Q23" s="56"/>
      <c r="S23" s="56"/>
      <c r="U23" s="56"/>
      <c r="W23" s="56"/>
      <c r="Y23" s="56"/>
      <c r="AA23" s="56" t="s">
        <v>7</v>
      </c>
      <c r="AC23" s="56"/>
      <c r="AE23" s="56" t="s">
        <v>7</v>
      </c>
      <c r="AG23" s="56"/>
      <c r="AI23" s="56"/>
      <c r="AK23" s="56" t="s">
        <v>7</v>
      </c>
      <c r="AM23" s="56"/>
      <c r="AO23" s="56"/>
      <c r="AQ23" s="56" t="s">
        <v>7</v>
      </c>
      <c r="AS23" s="56"/>
      <c r="AU23" s="56" t="s">
        <v>7</v>
      </c>
      <c r="AW23" s="56"/>
      <c r="AY23" s="56"/>
      <c r="BA23" s="56"/>
      <c r="BC23" s="56"/>
      <c r="BG23" s="56" t="s">
        <v>7</v>
      </c>
      <c r="BW23" s="53">
        <f>+D23+F23+H23+J23+L23+N23+P23+T23+R23+V23+X23+Z23+AB23+AD23+AF23+AH23+AJ23+AL23+AN23+AP23+AR23+AT23+AV23+AX23+AZ23+BB23+BD23+BF23+BH23+BJ23+BL23+BN23+BP23+BR23+BT23+BV23</f>
        <v>0</v>
      </c>
      <c r="BX23" s="53">
        <f>+D23+P23+AB23+AF23+AL23+AR23+AV23+BH23+BL23+BV23</f>
        <v>0</v>
      </c>
      <c r="BY23" s="53">
        <f>+L23+N23+V23+AD23+BD23+BJ23</f>
        <v>0</v>
      </c>
      <c r="BZ23" s="53">
        <f>+H23+J23+R23+AN23+BB23+BR23</f>
        <v>0</v>
      </c>
      <c r="CA23" s="53">
        <f>+F23+T23+X23+AJ23+AP23+AX23+BN23+BP23+BT23</f>
        <v>0</v>
      </c>
      <c r="CB23" s="26">
        <f>+AH23+AT23+AZ23+BF23</f>
        <v>0</v>
      </c>
    </row>
    <row r="24" spans="1:80" ht="15">
      <c r="A24" s="77" t="s">
        <v>620</v>
      </c>
      <c r="B24" s="74" t="s">
        <v>617</v>
      </c>
      <c r="C24" s="53"/>
      <c r="E24" s="53"/>
      <c r="G24" s="53"/>
      <c r="I24" s="53"/>
      <c r="K24" s="53"/>
      <c r="M24" s="53"/>
      <c r="O24" s="53"/>
      <c r="Q24" s="53"/>
      <c r="S24" s="53"/>
      <c r="U24" s="53"/>
      <c r="W24" s="53"/>
      <c r="Y24" s="53"/>
      <c r="AA24" s="53"/>
      <c r="AC24" s="53"/>
      <c r="AE24" s="53"/>
      <c r="AG24" s="53"/>
      <c r="AI24" s="53"/>
      <c r="AK24" s="53"/>
      <c r="AM24" s="53"/>
      <c r="AO24" s="53"/>
      <c r="AQ24" s="53"/>
      <c r="AS24" s="53"/>
      <c r="BC24" s="56" t="s">
        <v>7</v>
      </c>
      <c r="BW24" s="53">
        <f>+D24+F24+H24+J24+L24+N24+P24+T24+R24+V24+X24+Z24+AB24+AD24+AF24+AH24+AJ24+AL24+AN24+AP24+AR24+AT24+AV24+AX24+AZ24+BB24+BD24+BF24+BH24+BJ24+BL24+BN24+BP24+BR24+BT24+BV24</f>
        <v>0</v>
      </c>
      <c r="BX24" s="53">
        <f>+D24+P24+AB24+AF24+AL24+AR24+AV24+BH24+BL24+BV24</f>
        <v>0</v>
      </c>
      <c r="BY24" s="53">
        <f>+L24+N24+V24+AD24+BD24+BJ24</f>
        <v>0</v>
      </c>
      <c r="BZ24" s="53">
        <f>+H24+J24+R24+AN24+BB24+BR24</f>
        <v>0</v>
      </c>
      <c r="CA24" s="53">
        <f>+F24+T24+X24+AJ24+AP24+AX24+BN24+BP24+BT24</f>
        <v>0</v>
      </c>
      <c r="CB24" s="26">
        <f>+AH24+AT24+AZ24+BF24</f>
        <v>0</v>
      </c>
    </row>
    <row r="25" spans="1:80" ht="15">
      <c r="A25" s="77" t="s">
        <v>397</v>
      </c>
      <c r="B25" s="66" t="s">
        <v>10</v>
      </c>
      <c r="C25" s="53"/>
      <c r="E25" s="53"/>
      <c r="G25" s="53"/>
      <c r="I25" s="53"/>
      <c r="K25" s="53">
        <v>7</v>
      </c>
      <c r="L25" s="5">
        <v>36</v>
      </c>
      <c r="M25" s="53">
        <v>3</v>
      </c>
      <c r="N25" s="5">
        <v>60</v>
      </c>
      <c r="O25" s="53"/>
      <c r="Q25" s="53"/>
      <c r="S25" s="53"/>
      <c r="U25" s="56">
        <v>35</v>
      </c>
      <c r="W25" s="56"/>
      <c r="Y25" s="56"/>
      <c r="AA25" s="56"/>
      <c r="AC25" s="53">
        <v>10</v>
      </c>
      <c r="AD25" s="23">
        <v>26</v>
      </c>
      <c r="AE25" s="53"/>
      <c r="AG25" s="53"/>
      <c r="AI25" s="53"/>
      <c r="AK25" s="53"/>
      <c r="AM25" s="53"/>
      <c r="AO25" s="53"/>
      <c r="AQ25" s="53"/>
      <c r="AS25" s="53"/>
      <c r="BC25" s="53">
        <v>28</v>
      </c>
      <c r="BD25" s="52">
        <v>3</v>
      </c>
      <c r="BI25" s="53">
        <v>10</v>
      </c>
      <c r="BJ25" s="52">
        <v>26</v>
      </c>
      <c r="BW25" s="53">
        <f>+D25+F25+H25+J25+L25+N25+P25+T25+R25+V25+X25+Z25+AB25+AD25+AF25+AH25+AJ25+AL25+AN25+AP25+AR25+AT25+AV25+AX25+AZ25+BB25+BD25+BF25+BH25+BJ25+BL25+BN25+BP25+BR25+BT25+BV25</f>
        <v>151</v>
      </c>
      <c r="BX25" s="53">
        <f>+D25+P25+AB25+AF25+AL25+AR25+AV25+BH25+BL25+BV25</f>
        <v>0</v>
      </c>
      <c r="BY25" s="53">
        <f>+L25+N25+V25+AD25+BD25+BJ25</f>
        <v>151</v>
      </c>
      <c r="BZ25" s="53">
        <f>+H25+J25+R25+AN25+BB25+BR25</f>
        <v>0</v>
      </c>
      <c r="CA25" s="53">
        <f>+F25+T25+X25+AJ25+AP25+AX25+BN25+BP25+BT25</f>
        <v>0</v>
      </c>
      <c r="CB25" s="26">
        <f>+AH25+AT25+AZ25+BF25</f>
        <v>0</v>
      </c>
    </row>
    <row r="26" spans="1:80" ht="15">
      <c r="A26" s="77" t="s">
        <v>527</v>
      </c>
      <c r="B26" s="77" t="s">
        <v>517</v>
      </c>
      <c r="C26" s="53"/>
      <c r="E26" s="53"/>
      <c r="G26" s="53"/>
      <c r="I26" s="53"/>
      <c r="K26" s="53"/>
      <c r="M26" s="53"/>
      <c r="O26" s="53"/>
      <c r="Q26" s="53"/>
      <c r="S26" s="53"/>
      <c r="U26" s="53"/>
      <c r="W26" s="53"/>
      <c r="Y26" s="53"/>
      <c r="AA26" s="56">
        <v>63</v>
      </c>
      <c r="AC26" s="56"/>
      <c r="AE26" s="56"/>
      <c r="AG26" s="56"/>
      <c r="AI26" s="56"/>
      <c r="AK26" s="56"/>
      <c r="AM26" s="56"/>
      <c r="AO26" s="56"/>
      <c r="AQ26" s="56" t="s">
        <v>7</v>
      </c>
      <c r="AS26" s="56"/>
      <c r="AU26" s="56"/>
      <c r="AW26" s="56"/>
      <c r="AY26" s="56"/>
      <c r="BA26" s="56"/>
      <c r="BC26" s="56"/>
      <c r="BW26" s="53">
        <f>+D26+F26+H26+J26+L26+N26+P26+T26+R26+V26+X26+Z26+AB26+AD26+AF26+AH26+AJ26+AL26+AN26+AP26+AR26+AT26+AV26+AX26+AZ26+BB26+BD26+BF26+BH26+BJ26+BL26+BN26+BP26+BR26+BT26+BV26</f>
        <v>0</v>
      </c>
      <c r="BX26" s="53">
        <f>+D26+P26+AB26+AF26+AL26+AR26+AV26+BH26+BL26+BV26</f>
        <v>0</v>
      </c>
      <c r="BY26" s="53">
        <f>+L26+N26+V26+AD26+BD26+BJ26</f>
        <v>0</v>
      </c>
      <c r="BZ26" s="53">
        <f>+H26+J26+R26+AN26+BB26+BR26</f>
        <v>0</v>
      </c>
      <c r="CA26" s="53">
        <f>+F26+T26+X26+AJ26+AP26+AX26+BN26+BP26+BT26</f>
        <v>0</v>
      </c>
      <c r="CB26" s="26">
        <f>+AH26+AT26+AZ26+BF26</f>
        <v>0</v>
      </c>
    </row>
    <row r="27" spans="1:80" ht="15">
      <c r="A27" s="66" t="s">
        <v>234</v>
      </c>
      <c r="B27" s="57" t="s">
        <v>10</v>
      </c>
      <c r="C27" s="27" t="s">
        <v>7</v>
      </c>
      <c r="E27" s="53"/>
      <c r="G27" s="56"/>
      <c r="I27" s="56"/>
      <c r="K27" s="56"/>
      <c r="M27" s="27" t="s">
        <v>7</v>
      </c>
      <c r="O27" s="56" t="s">
        <v>7</v>
      </c>
      <c r="Q27" s="56"/>
      <c r="S27" s="56"/>
      <c r="U27" s="53">
        <v>22</v>
      </c>
      <c r="V27" s="15">
        <v>9</v>
      </c>
      <c r="W27" s="53"/>
      <c r="Y27" s="53"/>
      <c r="AA27" s="53"/>
      <c r="AC27" s="56" t="s">
        <v>7</v>
      </c>
      <c r="AE27" s="56">
        <v>33</v>
      </c>
      <c r="AG27" s="56"/>
      <c r="AI27" s="56"/>
      <c r="AK27" s="56"/>
      <c r="AM27" s="56"/>
      <c r="AO27" s="56"/>
      <c r="AQ27" s="56"/>
      <c r="AS27" s="56"/>
      <c r="AU27" s="56"/>
      <c r="AW27" s="56"/>
      <c r="AY27" s="56"/>
      <c r="BA27" s="56"/>
      <c r="BC27" s="53">
        <v>15</v>
      </c>
      <c r="BD27" s="52">
        <v>16</v>
      </c>
      <c r="BI27" s="53">
        <v>31</v>
      </c>
      <c r="BK27" s="53" t="s">
        <v>352</v>
      </c>
      <c r="BW27" s="53">
        <f>+D27+F27+H27+J27+L27+N27+P27+T27+R27+V27+X27+Z27+AB27+AD27+AF27+AH27+AJ27+AL27+AN27+AP27+AR27+AT27+AV27+AX27+AZ27+BB27+BD27+BF27+BH27+BJ27+BL27+BN27+BP27+BR27+BT27+BV27</f>
        <v>25</v>
      </c>
      <c r="BX27" s="53">
        <f>+D27+P27+AB27+AF27+AL27+AR27+AV27+BH27+BL27+BV27</f>
        <v>0</v>
      </c>
      <c r="BY27" s="53">
        <f>+L27+N27+V27+AD27+BD27+BJ27</f>
        <v>25</v>
      </c>
      <c r="BZ27" s="53">
        <f>+H27+J27+R27+AN27+BB27+BR27</f>
        <v>0</v>
      </c>
      <c r="CA27" s="53">
        <f>+F27+T27+X27+AJ27+AP27+AX27+BN27+BP27+BT27</f>
        <v>0</v>
      </c>
      <c r="CB27" s="26">
        <f>+AH27+AT27+AZ27+BF27</f>
        <v>0</v>
      </c>
    </row>
    <row r="28" spans="1:80" ht="15">
      <c r="A28" s="77" t="s">
        <v>446</v>
      </c>
      <c r="B28" s="66" t="s">
        <v>1</v>
      </c>
      <c r="C28" s="53"/>
      <c r="E28" s="53"/>
      <c r="G28" s="53"/>
      <c r="I28" s="53"/>
      <c r="K28" s="53"/>
      <c r="M28" s="53"/>
      <c r="O28" s="53"/>
      <c r="Q28" s="56">
        <v>42</v>
      </c>
      <c r="S28" s="56"/>
      <c r="U28" s="56"/>
      <c r="W28" s="56">
        <v>37</v>
      </c>
      <c r="Y28" s="56"/>
      <c r="AA28" s="56"/>
      <c r="AC28" s="56"/>
      <c r="AE28" s="56"/>
      <c r="AG28" s="56" t="s">
        <v>19</v>
      </c>
      <c r="AI28" s="56" t="s">
        <v>330</v>
      </c>
      <c r="AK28" s="53"/>
      <c r="AM28" s="56">
        <v>32</v>
      </c>
      <c r="AO28" s="56">
        <v>40</v>
      </c>
      <c r="AQ28" s="53"/>
      <c r="AS28" s="53"/>
      <c r="AY28" s="53" t="s">
        <v>553</v>
      </c>
      <c r="BW28" s="53">
        <f>+D28+F28+H28+J28+L28+N28+P28+T28+R28+V28+X28+Z28+AB28+AD28+AF28+AH28+AJ28+AL28+AN28+AP28+AR28+AT28+AV28+AX28+AZ28+BB28+BD28+BF28+BH28+BJ28+BL28+BN28+BP28+BR28+BT28+BV28</f>
        <v>0</v>
      </c>
      <c r="BX28" s="53">
        <f>+D28+P28+AB28+AF28+AL28+AR28+AV28+BH28+BL28+BV28</f>
        <v>0</v>
      </c>
      <c r="BY28" s="53">
        <f>+L28+N28+V28+AD28+BD28+BJ28</f>
        <v>0</v>
      </c>
      <c r="BZ28" s="53">
        <f>+H28+J28+R28+AN28+BB28+BR28</f>
        <v>0</v>
      </c>
      <c r="CA28" s="53">
        <f>+F28+T28+X28+AJ28+AP28+AX28+BN28+BP28+BT28</f>
        <v>0</v>
      </c>
      <c r="CB28" s="26">
        <f>+AH28+AT28+AZ28+BF28</f>
        <v>0</v>
      </c>
    </row>
    <row r="29" spans="1:81" ht="15">
      <c r="A29" s="66" t="s">
        <v>344</v>
      </c>
      <c r="B29" s="74" t="s">
        <v>9</v>
      </c>
      <c r="C29" s="53"/>
      <c r="E29" s="53"/>
      <c r="G29" s="27" t="s">
        <v>331</v>
      </c>
      <c r="I29" s="27" t="s">
        <v>331</v>
      </c>
      <c r="K29" s="27">
        <v>47</v>
      </c>
      <c r="M29" s="27" t="s">
        <v>7</v>
      </c>
      <c r="O29" s="27"/>
      <c r="Q29" s="53">
        <v>19</v>
      </c>
      <c r="R29" s="15">
        <v>12</v>
      </c>
      <c r="S29" s="53"/>
      <c r="U29" s="56">
        <v>42</v>
      </c>
      <c r="W29" s="56"/>
      <c r="Y29" s="56"/>
      <c r="AA29" s="56"/>
      <c r="AC29" s="56"/>
      <c r="AE29" s="56"/>
      <c r="AG29" s="56"/>
      <c r="AI29" s="56"/>
      <c r="AK29" s="56"/>
      <c r="AM29" s="56"/>
      <c r="AO29" s="56"/>
      <c r="AQ29" s="56"/>
      <c r="AS29" s="56"/>
      <c r="AU29" s="56"/>
      <c r="AW29" s="56"/>
      <c r="AY29" s="56"/>
      <c r="BA29" s="56"/>
      <c r="BC29" s="56"/>
      <c r="BW29" s="53">
        <f>+D29+F29+H29+J29+L29+N29+P29+T29+R29+V29+X29+Z29+AB29+AD29+AF29+AH29+AJ29+AL29+AN29+AP29+AR29+AT29+AV29+AX29+AZ29+BB29+BD29+BF29+BH29+BJ29+BL29+BN29+BP29+BR29+BT29+BV29</f>
        <v>12</v>
      </c>
      <c r="BX29" s="53">
        <f>+D29+P29+AB29+AF29+AL29+AR29+AV29+BH29+BL29+BV29</f>
        <v>0</v>
      </c>
      <c r="BY29" s="53">
        <f>+L29+N29+V29+AD29+BD29+BJ29</f>
        <v>0</v>
      </c>
      <c r="BZ29" s="53">
        <f>+H29+J29+R29+AN29+BB29+BR29</f>
        <v>12</v>
      </c>
      <c r="CA29" s="53">
        <f>+F29+T29+X29+AJ29+AP29+AX29+BN29+BP29+BT29</f>
        <v>0</v>
      </c>
      <c r="CB29" s="26">
        <f>+AH29+AT29+AZ29+BF29</f>
        <v>0</v>
      </c>
      <c r="CC29" s="57"/>
    </row>
    <row r="30" spans="1:81" ht="15">
      <c r="A30" s="62" t="s">
        <v>528</v>
      </c>
      <c r="B30" s="77" t="s">
        <v>518</v>
      </c>
      <c r="C30" s="53"/>
      <c r="E30" s="53"/>
      <c r="G30" s="53"/>
      <c r="I30" s="53"/>
      <c r="K30" s="53"/>
      <c r="M30" s="53"/>
      <c r="O30" s="53"/>
      <c r="Q30" s="53"/>
      <c r="S30" s="53"/>
      <c r="U30" s="53"/>
      <c r="W30" s="53"/>
      <c r="Y30" s="53"/>
      <c r="AA30" s="56" t="s">
        <v>7</v>
      </c>
      <c r="AC30" s="56"/>
      <c r="AE30" s="56"/>
      <c r="AG30" s="56"/>
      <c r="AI30" s="56"/>
      <c r="AK30" s="56"/>
      <c r="AM30" s="56"/>
      <c r="AO30" s="56"/>
      <c r="AQ30" s="56"/>
      <c r="AS30" s="56"/>
      <c r="AU30" s="56" t="s">
        <v>7</v>
      </c>
      <c r="AW30" s="56"/>
      <c r="AY30" s="56"/>
      <c r="BA30" s="56"/>
      <c r="BC30" s="56"/>
      <c r="BW30" s="53">
        <f>+D30+F30+H30+J30+L30+N30+P30+T30+R30+V30+X30+Z30+AB30+AD30+AF30+AH30+AJ30+AL30+AN30+AP30+AR30+AT30+AV30+AX30+AZ30+BB30+BD30+BF30+BH30+BJ30+BL30+BN30+BP30+BR30+BT30+BV30</f>
        <v>0</v>
      </c>
      <c r="BX30" s="53">
        <f>+D30+P30+AB30+AF30+AL30+AR30+AV30+BH30+BL30+BV30</f>
        <v>0</v>
      </c>
      <c r="BY30" s="53">
        <f>+L30+N30+V30+AD30+BD30+BJ30</f>
        <v>0</v>
      </c>
      <c r="BZ30" s="53">
        <f>+H30+J30+R30+AN30+BB30+BR30</f>
        <v>0</v>
      </c>
      <c r="CA30" s="53">
        <f>+F30+T30+X30+AJ30+AP30+AX30+BN30+BP30+BT30</f>
        <v>0</v>
      </c>
      <c r="CB30" s="26">
        <f>+AH30+AT30+AZ30+BF30</f>
        <v>0</v>
      </c>
      <c r="CC30" s="57"/>
    </row>
    <row r="31" spans="1:80" ht="15">
      <c r="A31" s="66" t="s">
        <v>203</v>
      </c>
      <c r="B31" s="74" t="s">
        <v>11</v>
      </c>
      <c r="C31" s="53" t="s">
        <v>19</v>
      </c>
      <c r="D31" s="52"/>
      <c r="E31" s="27">
        <v>63</v>
      </c>
      <c r="F31" s="52"/>
      <c r="G31" s="53"/>
      <c r="H31" s="52"/>
      <c r="I31" s="53"/>
      <c r="J31" s="52"/>
      <c r="K31" s="53"/>
      <c r="L31" s="52"/>
      <c r="M31" s="53"/>
      <c r="N31" s="52"/>
      <c r="O31" s="53" t="s">
        <v>19</v>
      </c>
      <c r="P31" s="52"/>
      <c r="Q31" s="53"/>
      <c r="R31" s="52"/>
      <c r="S31" s="53"/>
      <c r="T31" s="52"/>
      <c r="U31" s="53"/>
      <c r="V31" s="52"/>
      <c r="W31" s="53"/>
      <c r="X31" s="52"/>
      <c r="Y31" s="53"/>
      <c r="Z31" s="52"/>
      <c r="AA31" s="56" t="s">
        <v>7</v>
      </c>
      <c r="AB31" s="52"/>
      <c r="AC31" s="56"/>
      <c r="AD31" s="52"/>
      <c r="AE31" s="53">
        <v>24</v>
      </c>
      <c r="AF31" s="52">
        <v>7</v>
      </c>
      <c r="AG31" s="53"/>
      <c r="AH31" s="52"/>
      <c r="AI31" s="53"/>
      <c r="AJ31" s="52"/>
      <c r="AK31" s="56" t="s">
        <v>7</v>
      </c>
      <c r="AL31" s="52"/>
      <c r="AM31" s="56"/>
      <c r="AN31" s="52"/>
      <c r="AO31" s="56"/>
      <c r="AP31" s="52"/>
      <c r="AQ31" s="56" t="s">
        <v>7</v>
      </c>
      <c r="AR31" s="52"/>
      <c r="AS31" s="56"/>
      <c r="AT31" s="52"/>
      <c r="AU31" s="56" t="s">
        <v>7</v>
      </c>
      <c r="AW31" s="56">
        <v>51</v>
      </c>
      <c r="AY31" s="53">
        <v>22</v>
      </c>
      <c r="AZ31" s="52">
        <v>9</v>
      </c>
      <c r="BE31" s="53" t="s">
        <v>468</v>
      </c>
      <c r="BG31" s="56" t="s">
        <v>7</v>
      </c>
      <c r="BK31" s="53" t="s">
        <v>7</v>
      </c>
      <c r="BW31" s="53">
        <f>+D31+F31+H31+J31+L31+N31+P31+T31+R31+V31+X31+Z31+AB31+AD31+AF31+AH31+AJ31+AL31+AN31+AP31+AR31+AT31+AV31+AX31+AZ31+BB31+BD31+BF31+BH31+BJ31+BL31+BN31+BP31+BR31+BT31+BV31</f>
        <v>16</v>
      </c>
      <c r="BX31" s="53">
        <f>+D31+P31+AB31+AF31+AL31+AR31+AV31+BH31+BL31+BV31</f>
        <v>7</v>
      </c>
      <c r="BY31" s="53">
        <f>+L31+N31+V31+AD31+BD31+BJ31</f>
        <v>0</v>
      </c>
      <c r="BZ31" s="53">
        <f>+H31+J31+R31+AN31+BB31+BR31</f>
        <v>0</v>
      </c>
      <c r="CA31" s="53">
        <f>+F31+T31+X31+AJ31+AP31+AX31+BN31+BP31+BT31</f>
        <v>0</v>
      </c>
      <c r="CB31" s="26">
        <f>+AH31+AT31+AZ31+BF31</f>
        <v>9</v>
      </c>
    </row>
    <row r="32" spans="1:80" ht="15">
      <c r="A32" s="66" t="s">
        <v>454</v>
      </c>
      <c r="B32" s="66" t="s">
        <v>5</v>
      </c>
      <c r="C32" s="53"/>
      <c r="E32" s="53"/>
      <c r="G32" s="53"/>
      <c r="I32" s="53"/>
      <c r="K32" s="53"/>
      <c r="M32" s="53"/>
      <c r="O32" s="53"/>
      <c r="Q32" s="53"/>
      <c r="S32" s="56">
        <v>47</v>
      </c>
      <c r="U32" s="56"/>
      <c r="W32" s="56"/>
      <c r="Y32" s="56"/>
      <c r="AA32" s="56"/>
      <c r="AC32" s="56"/>
      <c r="AE32" s="56"/>
      <c r="AG32" s="56"/>
      <c r="AI32" s="56"/>
      <c r="AK32" s="56"/>
      <c r="AM32" s="56"/>
      <c r="AO32" s="56"/>
      <c r="AQ32" s="56"/>
      <c r="AS32" s="56"/>
      <c r="AU32" s="56"/>
      <c r="AW32" s="56"/>
      <c r="AY32" s="56"/>
      <c r="BA32" s="56"/>
      <c r="BC32" s="56"/>
      <c r="BW32" s="53">
        <f>+D32+F32+H32+J32+L32+N32+P32+T32+R32+V32+X32+Z32+AB32+AD32+AF32+AH32+AJ32+AL32+AN32+AP32+AR32+AT32+AV32+AX32+AZ32+BB32+BD32+BF32+BH32+BJ32+BL32+BN32+BP32+BR32+BT32+BV32</f>
        <v>0</v>
      </c>
      <c r="BX32" s="53">
        <f>+D32+P32+AB32+AF32+AL32+AR32+AV32+BH32+BL32+BV32</f>
        <v>0</v>
      </c>
      <c r="BY32" s="53">
        <f>+L32+N32+V32+AD32+BD32+BJ32</f>
        <v>0</v>
      </c>
      <c r="BZ32" s="53">
        <f>+H32+J32+R32+AN32+BB32+BR32</f>
        <v>0</v>
      </c>
      <c r="CA32" s="53">
        <f>+F32+T32+X32+AJ32+AP32+AX32+BN32+BP32+BT32</f>
        <v>0</v>
      </c>
      <c r="CB32" s="26">
        <f>+AH32+AT32+AZ32+BF32</f>
        <v>0</v>
      </c>
    </row>
    <row r="33" spans="1:80" ht="15">
      <c r="A33" s="77" t="s">
        <v>562</v>
      </c>
      <c r="B33" s="77" t="s">
        <v>17</v>
      </c>
      <c r="C33" s="53"/>
      <c r="E33" s="53"/>
      <c r="G33" s="53"/>
      <c r="I33" s="53"/>
      <c r="K33" s="53"/>
      <c r="M33" s="53"/>
      <c r="O33" s="53"/>
      <c r="Q33" s="53"/>
      <c r="S33" s="53"/>
      <c r="U33" s="53"/>
      <c r="W33" s="53"/>
      <c r="Y33" s="53"/>
      <c r="AA33" s="53"/>
      <c r="AC33" s="53"/>
      <c r="AE33" s="53"/>
      <c r="AG33" s="25">
        <v>27</v>
      </c>
      <c r="AH33" s="23">
        <v>4</v>
      </c>
      <c r="AI33" s="25"/>
      <c r="AK33" s="25"/>
      <c r="AM33" s="25"/>
      <c r="AO33" s="25"/>
      <c r="AQ33" s="25"/>
      <c r="AR33" s="52"/>
      <c r="AS33" s="25"/>
      <c r="AU33" s="25"/>
      <c r="AW33" s="25"/>
      <c r="AY33" s="56">
        <v>33</v>
      </c>
      <c r="BA33" s="56"/>
      <c r="BC33" s="56"/>
      <c r="BW33" s="53">
        <f>+D33+F33+H33+J33+L33+N33+P33+T33+R33+V33+X33+Z33+AB33+AD33+AF33+AH33+AJ33+AL33+AN33+AP33+AR33+AT33+AV33+AX33+AZ33+BB33+BD33+BF33+BH33+BJ33+BL33+BN33+BP33+BR33+BT33+BV33</f>
        <v>4</v>
      </c>
      <c r="BX33" s="53">
        <f>+D33+P33+AB33+AF33+AL33+AR33+AV33+BH33+BL33+BV33</f>
        <v>0</v>
      </c>
      <c r="BY33" s="53">
        <f>+L33+N33+V33+AD33+BD33+BJ33</f>
        <v>0</v>
      </c>
      <c r="BZ33" s="53">
        <f>+H33+J33+R33+AN33+BB33+BR33</f>
        <v>0</v>
      </c>
      <c r="CA33" s="53">
        <f>+F33+T33+X33+AJ33+AP33+AX33+BN33+BP33+BT33</f>
        <v>0</v>
      </c>
      <c r="CB33" s="26">
        <f>+AH33+AT33+AZ33+BF33</f>
        <v>4</v>
      </c>
    </row>
    <row r="34" spans="1:80" ht="15">
      <c r="A34" s="66" t="s">
        <v>204</v>
      </c>
      <c r="B34" s="74" t="s">
        <v>3</v>
      </c>
      <c r="C34" s="53">
        <v>20</v>
      </c>
      <c r="D34" s="5">
        <v>11</v>
      </c>
      <c r="E34" s="53"/>
      <c r="G34" s="56"/>
      <c r="I34" s="56"/>
      <c r="K34" s="56"/>
      <c r="M34" s="56"/>
      <c r="O34" s="53">
        <v>14</v>
      </c>
      <c r="P34" s="5">
        <v>18</v>
      </c>
      <c r="Q34" s="53"/>
      <c r="S34" s="53"/>
      <c r="U34" s="53"/>
      <c r="W34" s="53"/>
      <c r="Y34" s="53"/>
      <c r="AA34" s="53">
        <v>17</v>
      </c>
      <c r="AB34" s="23">
        <v>14</v>
      </c>
      <c r="AC34" s="53"/>
      <c r="AE34" s="53">
        <v>9</v>
      </c>
      <c r="AF34" s="23">
        <v>29</v>
      </c>
      <c r="AG34" s="53"/>
      <c r="AI34" s="53"/>
      <c r="AK34" s="53">
        <v>25</v>
      </c>
      <c r="AL34" s="23">
        <v>6</v>
      </c>
      <c r="AM34" s="53"/>
      <c r="AO34" s="53"/>
      <c r="AQ34" s="53">
        <v>22</v>
      </c>
      <c r="AR34" s="23">
        <v>9</v>
      </c>
      <c r="AS34" s="53"/>
      <c r="AU34" s="53">
        <v>7</v>
      </c>
      <c r="AV34" s="52">
        <v>36</v>
      </c>
      <c r="BG34" s="53">
        <v>8</v>
      </c>
      <c r="BH34" s="52">
        <v>32</v>
      </c>
      <c r="BK34" s="53">
        <v>14</v>
      </c>
      <c r="BL34" s="65">
        <v>18</v>
      </c>
      <c r="BU34" s="53" t="s">
        <v>19</v>
      </c>
      <c r="BW34" s="53">
        <f>+D34+F34+H34+J34+L34+N34+P34+T34+R34+V34+X34+Z34+AB34+AD34+AF34+AH34+AJ34+AL34+AN34+AP34+AR34+AT34+AV34+AX34+AZ34+BB34+BD34+BF34+BH34+BJ34+BL34+BN34+BP34+BR34+BT34+BV34</f>
        <v>173</v>
      </c>
      <c r="BX34" s="53">
        <f>+D34+P34+AB34+AF34+AL34+AR34+AV34+BH34+BL34+BV34</f>
        <v>173</v>
      </c>
      <c r="BY34" s="53">
        <f>+L34+N34+V34+AD34+BD34+BJ34</f>
        <v>0</v>
      </c>
      <c r="BZ34" s="53">
        <f>+H34+J34+R34+AN34+BB34+BR34</f>
        <v>0</v>
      </c>
      <c r="CA34" s="53">
        <f>+F34+T34+X34+AJ34+AP34+AX34+BN34+BP34+BT34</f>
        <v>0</v>
      </c>
      <c r="CB34" s="26">
        <f>+AH34+AT34+AZ34+BF34</f>
        <v>0</v>
      </c>
    </row>
    <row r="35" spans="1:80" ht="15">
      <c r="A35" s="77" t="s">
        <v>615</v>
      </c>
      <c r="B35" s="29" t="s">
        <v>317</v>
      </c>
      <c r="C35" s="53"/>
      <c r="E35" s="53"/>
      <c r="G35" s="53"/>
      <c r="I35" s="53"/>
      <c r="K35" s="53"/>
      <c r="M35" s="53"/>
      <c r="O35" s="53"/>
      <c r="Q35" s="53"/>
      <c r="S35" s="53"/>
      <c r="U35" s="53"/>
      <c r="W35" s="53"/>
      <c r="Y35" s="53"/>
      <c r="AA35" s="53"/>
      <c r="AC35" s="53"/>
      <c r="AE35" s="53"/>
      <c r="AG35" s="53"/>
      <c r="AI35" s="53"/>
      <c r="AK35" s="53"/>
      <c r="AM35" s="53"/>
      <c r="AO35" s="53"/>
      <c r="AQ35" s="53"/>
      <c r="AS35" s="53"/>
      <c r="BA35" s="56">
        <v>52</v>
      </c>
      <c r="BC35" s="56"/>
      <c r="BI35" s="53" t="s">
        <v>7</v>
      </c>
      <c r="BW35" s="53">
        <f>+D35+F35+H35+J35+L35+N35+P35+T35+R35+V35+X35+Z35+AB35+AD35+AF35+AH35+AJ35+AL35+AN35+AP35+AR35+AT35+AV35+AX35+AZ35+BB35+BD35+BF35+BH35+BJ35+BL35+BN35+BP35+BR35+BT35+BV35</f>
        <v>0</v>
      </c>
      <c r="BX35" s="53">
        <f>+D35+P35+AB35+AF35+AL35+AR35+AV35+BH35+BL35+BV35</f>
        <v>0</v>
      </c>
      <c r="BY35" s="53">
        <f>+L35+N35+V35+AD35+BD35+BJ35</f>
        <v>0</v>
      </c>
      <c r="BZ35" s="53">
        <f>+H35+J35+R35+AN35+BB35+BR35</f>
        <v>0</v>
      </c>
      <c r="CA35" s="53">
        <f>+F35+T35+X35+AJ35+AP35+AX35+BN35+BP35+BT35</f>
        <v>0</v>
      </c>
      <c r="CB35" s="26">
        <f>+AH35+AT35+AZ35+BF35</f>
        <v>0</v>
      </c>
    </row>
    <row r="36" spans="1:80" ht="15">
      <c r="A36" s="66" t="s">
        <v>428</v>
      </c>
      <c r="B36" s="66" t="s">
        <v>10</v>
      </c>
      <c r="C36" s="53"/>
      <c r="E36" s="53"/>
      <c r="G36" s="53"/>
      <c r="I36" s="53"/>
      <c r="K36" s="53"/>
      <c r="M36" s="27">
        <v>39</v>
      </c>
      <c r="O36" s="27"/>
      <c r="Q36" s="56" t="s">
        <v>331</v>
      </c>
      <c r="S36" s="56">
        <v>46</v>
      </c>
      <c r="U36" s="56"/>
      <c r="W36" s="56"/>
      <c r="Y36" s="56"/>
      <c r="AA36" s="56"/>
      <c r="AC36" s="56"/>
      <c r="AE36" s="56"/>
      <c r="AG36" s="56"/>
      <c r="AI36" s="56"/>
      <c r="AK36" s="56"/>
      <c r="AM36" s="56"/>
      <c r="AO36" s="56"/>
      <c r="AQ36" s="56"/>
      <c r="AR36" s="52"/>
      <c r="AS36" s="56"/>
      <c r="AU36" s="56"/>
      <c r="AW36" s="56"/>
      <c r="AY36" s="56"/>
      <c r="BA36" s="53">
        <v>29</v>
      </c>
      <c r="BB36" s="52">
        <v>2</v>
      </c>
      <c r="BC36" s="56">
        <v>39</v>
      </c>
      <c r="BI36" s="53" t="s">
        <v>7</v>
      </c>
      <c r="BW36" s="53">
        <f>+D36+F36+H36+J36+L36+N36+P36+T36+R36+V36+X36+Z36+AB36+AD36+AF36+AH36+AJ36+AL36+AN36+AP36+AR36+AT36+AV36+AX36+AZ36+BB36+BD36+BF36+BH36+BJ36+BL36+BN36+BP36+BR36+BT36+BV36</f>
        <v>2</v>
      </c>
      <c r="BX36" s="53">
        <f>+D36+P36+AB36+AF36+AL36+AR36+AV36+BH36+BL36+BV36</f>
        <v>0</v>
      </c>
      <c r="BY36" s="53">
        <f>+L36+N36+V36+AD36+BD36+BJ36</f>
        <v>0</v>
      </c>
      <c r="BZ36" s="53">
        <f>+H36+J36+R36+AN36+BB36+BR36</f>
        <v>2</v>
      </c>
      <c r="CA36" s="53">
        <f>+F36+T36+X36+AJ36+AP36+AX36+BN36+BP36+BT36</f>
        <v>0</v>
      </c>
      <c r="CB36" s="26">
        <f>+AH36+AT36+AZ36+BF36</f>
        <v>0</v>
      </c>
    </row>
    <row r="37" spans="1:80" ht="15">
      <c r="A37" s="77" t="s">
        <v>612</v>
      </c>
      <c r="B37" s="54" t="s">
        <v>8</v>
      </c>
      <c r="C37" s="53"/>
      <c r="E37" s="53"/>
      <c r="G37" s="53"/>
      <c r="I37" s="53"/>
      <c r="K37" s="53"/>
      <c r="M37" s="53"/>
      <c r="O37" s="53"/>
      <c r="Q37" s="53"/>
      <c r="S37" s="53"/>
      <c r="U37" s="53"/>
      <c r="W37" s="53"/>
      <c r="Y37" s="53"/>
      <c r="AA37" s="53"/>
      <c r="AC37" s="53"/>
      <c r="AE37" s="53"/>
      <c r="AG37" s="53"/>
      <c r="AI37" s="53"/>
      <c r="AK37" s="53"/>
      <c r="AM37" s="53"/>
      <c r="AO37" s="53"/>
      <c r="AQ37" s="53"/>
      <c r="AS37" s="53"/>
      <c r="BA37" s="56">
        <v>47</v>
      </c>
      <c r="BC37" s="56" t="s">
        <v>7</v>
      </c>
      <c r="BW37" s="53">
        <f>+D37+F37+H37+J37+L37+N37+P37+T37+R37+V37+X37+Z37+AB37+AD37+AF37+AH37+AJ37+AL37+AN37+AP37+AR37+AT37+AV37+AX37+AZ37+BB37+BD37+BF37+BH37+BJ37+BL37+BN37+BP37+BR37+BT37+BV37</f>
        <v>0</v>
      </c>
      <c r="BX37" s="53">
        <f>+D37+P37+AB37+AF37+AL37+AR37+AV37+BH37+BL37+BV37</f>
        <v>0</v>
      </c>
      <c r="BY37" s="53">
        <f>+L37+N37+V37+AD37+BD37+BJ37</f>
        <v>0</v>
      </c>
      <c r="BZ37" s="53">
        <f>+H37+J37+R37+AN37+BB37+BR37</f>
        <v>0</v>
      </c>
      <c r="CA37" s="53">
        <f>+F37+T37+X37+AJ37+AP37+AX37+BN37+BP37+BT37</f>
        <v>0</v>
      </c>
      <c r="CB37" s="26">
        <f>+AH37+AT37+AZ37+BF37</f>
        <v>0</v>
      </c>
    </row>
    <row r="38" spans="1:80" ht="15">
      <c r="A38" s="66" t="s">
        <v>433</v>
      </c>
      <c r="B38" s="66" t="s">
        <v>11</v>
      </c>
      <c r="C38" s="53"/>
      <c r="D38" s="52"/>
      <c r="E38" s="53"/>
      <c r="F38" s="52"/>
      <c r="G38" s="53"/>
      <c r="H38" s="52"/>
      <c r="I38" s="53"/>
      <c r="J38" s="52"/>
      <c r="K38" s="53"/>
      <c r="L38" s="52"/>
      <c r="M38" s="53"/>
      <c r="N38" s="52"/>
      <c r="O38" s="56">
        <v>36</v>
      </c>
      <c r="P38" s="52"/>
      <c r="Q38" s="56"/>
      <c r="R38" s="52"/>
      <c r="S38" s="56"/>
      <c r="T38" s="52"/>
      <c r="U38" s="56" t="s">
        <v>7</v>
      </c>
      <c r="V38" s="52"/>
      <c r="W38" s="56"/>
      <c r="X38" s="52"/>
      <c r="Y38" s="56"/>
      <c r="Z38" s="52"/>
      <c r="AA38" s="53">
        <v>20</v>
      </c>
      <c r="AB38" s="52">
        <v>11</v>
      </c>
      <c r="AC38" s="53"/>
      <c r="AD38" s="52"/>
      <c r="AE38" s="56" t="s">
        <v>7</v>
      </c>
      <c r="AF38" s="52"/>
      <c r="AG38" s="56"/>
      <c r="AH38" s="52"/>
      <c r="AI38" s="56"/>
      <c r="AJ38" s="52"/>
      <c r="AK38" s="53">
        <v>19</v>
      </c>
      <c r="AL38" s="52">
        <v>12</v>
      </c>
      <c r="AM38" s="53"/>
      <c r="AN38" s="52"/>
      <c r="AO38" s="53"/>
      <c r="AP38" s="52"/>
      <c r="AQ38" s="56" t="s">
        <v>7</v>
      </c>
      <c r="AR38" s="52"/>
      <c r="AS38" s="53"/>
      <c r="AT38" s="52"/>
      <c r="AU38" s="53">
        <v>22</v>
      </c>
      <c r="AV38" s="52">
        <v>9</v>
      </c>
      <c r="BG38" s="53" t="s">
        <v>19</v>
      </c>
      <c r="BK38" s="53" t="s">
        <v>7</v>
      </c>
      <c r="BW38" s="53">
        <f>+D38+F38+H38+J38+L38+N38+P38+T38+R38+V38+X38+Z38+AB38+AD38+AF38+AH38+AJ38+AL38+AN38+AP38+AR38+AT38+AV38+AX38+AZ38+BB38+BD38+BF38+BH38+BJ38+BL38+BN38+BP38+BR38+BT38+BV38</f>
        <v>32</v>
      </c>
      <c r="BX38" s="53">
        <f>+D38+P38+AB38+AF38+AL38+AR38+AV38+BH38+BL38+BV38</f>
        <v>32</v>
      </c>
      <c r="BY38" s="53">
        <f>+L38+N38+V38+AD38+BD38+BJ38</f>
        <v>0</v>
      </c>
      <c r="BZ38" s="53">
        <f>+H38+J38+R38+AN38+BB38+BR38</f>
        <v>0</v>
      </c>
      <c r="CA38" s="53">
        <f>+F38+T38+X38+AJ38+AP38+AX38+BN38+BP38+BT38</f>
        <v>0</v>
      </c>
      <c r="CB38" s="26">
        <f>+AH38+AT38+AZ38+BF38</f>
        <v>0</v>
      </c>
    </row>
    <row r="39" spans="1:80" ht="15">
      <c r="A39" s="77" t="s">
        <v>257</v>
      </c>
      <c r="B39" s="74" t="s">
        <v>1</v>
      </c>
      <c r="C39" s="22"/>
      <c r="E39" s="53">
        <v>5</v>
      </c>
      <c r="F39" s="5">
        <v>45</v>
      </c>
      <c r="G39" s="27" t="s">
        <v>331</v>
      </c>
      <c r="I39" s="53"/>
      <c r="K39" s="53"/>
      <c r="M39" s="53"/>
      <c r="O39" s="53"/>
      <c r="Q39" s="53">
        <v>23</v>
      </c>
      <c r="R39" s="15">
        <v>8</v>
      </c>
      <c r="S39" s="56" t="s">
        <v>331</v>
      </c>
      <c r="U39" s="56"/>
      <c r="W39" s="56"/>
      <c r="Y39" s="56"/>
      <c r="AA39" s="56"/>
      <c r="AC39" s="56"/>
      <c r="AE39" s="56"/>
      <c r="AG39" s="34" t="s">
        <v>468</v>
      </c>
      <c r="AI39" s="56" t="s">
        <v>331</v>
      </c>
      <c r="AK39" s="56"/>
      <c r="AM39" s="56" t="s">
        <v>331</v>
      </c>
      <c r="AO39" s="53">
        <v>24</v>
      </c>
      <c r="AP39" s="23">
        <v>7</v>
      </c>
      <c r="AQ39" s="56"/>
      <c r="AR39" s="52"/>
      <c r="AS39" s="56"/>
      <c r="AU39" s="56"/>
      <c r="AW39" s="53">
        <v>8</v>
      </c>
      <c r="AX39" s="52">
        <v>32</v>
      </c>
      <c r="AY39" s="53" t="s">
        <v>19</v>
      </c>
      <c r="BA39" s="56">
        <v>43</v>
      </c>
      <c r="BC39" s="56"/>
      <c r="BM39" s="53">
        <v>13</v>
      </c>
      <c r="BN39" s="73">
        <v>20</v>
      </c>
      <c r="BO39" s="53">
        <v>15</v>
      </c>
      <c r="BP39" s="73">
        <v>16</v>
      </c>
      <c r="BQ39" s="53">
        <v>34</v>
      </c>
      <c r="BS39" s="53">
        <v>12</v>
      </c>
      <c r="BT39" s="73">
        <v>22</v>
      </c>
      <c r="BW39" s="53">
        <f>+D39+F39+H39+J39+L39+N39+P39+T39+R39+V39+X39+Z39+AB39+AD39+AF39+AH39+AJ39+AL39+AN39+AP39+AR39+AT39+AV39+AX39+AZ39+BB39+BD39+BF39+BH39+BJ39+BL39+BN39+BP39+BR39+BT39+BV39</f>
        <v>150</v>
      </c>
      <c r="BX39" s="53">
        <f>+D39+P39+AB39+AF39+AL39+AR39+AV39+BH39+BL39+BV39</f>
        <v>0</v>
      </c>
      <c r="BY39" s="53">
        <f>+L39+N39+V39+AD39+BD39+BJ39</f>
        <v>0</v>
      </c>
      <c r="BZ39" s="53">
        <f>+H39+J39+R39+AN39+BB39+BR39</f>
        <v>8</v>
      </c>
      <c r="CA39" s="53">
        <f>+F39+T39+X39+AJ39+AP39+AX39+BN39+BP39+BT39</f>
        <v>142</v>
      </c>
      <c r="CB39" s="26">
        <f>+AH39+AT39+AZ39+BF39</f>
        <v>0</v>
      </c>
    </row>
    <row r="40" spans="1:80" ht="15">
      <c r="A40" s="28" t="s">
        <v>258</v>
      </c>
      <c r="B40" s="74" t="s">
        <v>9</v>
      </c>
      <c r="C40" s="53"/>
      <c r="E40" s="27">
        <v>60</v>
      </c>
      <c r="G40" s="27">
        <v>56</v>
      </c>
      <c r="I40" s="27">
        <v>39</v>
      </c>
      <c r="K40" s="27" t="s">
        <v>7</v>
      </c>
      <c r="M40" s="27"/>
      <c r="O40" s="27"/>
      <c r="Q40" s="27"/>
      <c r="S40" s="27"/>
      <c r="U40" s="27"/>
      <c r="W40" s="27"/>
      <c r="Y40" s="27"/>
      <c r="AA40" s="27"/>
      <c r="AC40" s="27"/>
      <c r="AE40" s="27"/>
      <c r="AG40" s="25">
        <v>28</v>
      </c>
      <c r="AH40" s="23">
        <v>3</v>
      </c>
      <c r="AI40" s="25"/>
      <c r="AK40" s="25"/>
      <c r="AM40" s="56">
        <v>36</v>
      </c>
      <c r="AO40" s="25"/>
      <c r="AQ40" s="25"/>
      <c r="AS40" s="25"/>
      <c r="AU40" s="25"/>
      <c r="AW40" s="25"/>
      <c r="AY40" s="25"/>
      <c r="BA40" s="56" t="s">
        <v>331</v>
      </c>
      <c r="BC40" s="56"/>
      <c r="BM40" s="53">
        <v>46</v>
      </c>
      <c r="BO40" s="53">
        <v>47</v>
      </c>
      <c r="BQ40" s="53">
        <v>43</v>
      </c>
      <c r="BW40" s="53">
        <f>+D40+F40+H40+J40+L40+N40+P40+T40+R40+V40+X40+Z40+AB40+AD40+AF40+AH40+AJ40+AL40+AN40+AP40+AR40+AT40+AV40+AX40+AZ40+BB40+BD40+BF40+BH40+BJ40+BL40+BN40+BP40+BR40+BT40+BV40</f>
        <v>3</v>
      </c>
      <c r="BX40" s="53">
        <f>+D40+P40+AB40+AF40+AL40+AR40+AV40+BH40+BL40+BV40</f>
        <v>0</v>
      </c>
      <c r="BY40" s="53">
        <f>+L40+N40+V40+AD40+BD40+BJ40</f>
        <v>0</v>
      </c>
      <c r="BZ40" s="53">
        <f>+H40+J40+R40+AN40+BB40+BR40</f>
        <v>0</v>
      </c>
      <c r="CA40" s="53">
        <f>+F40+T40+X40+AJ40+AP40+AX40+BN40+BP40+BT40</f>
        <v>0</v>
      </c>
      <c r="CB40" s="26">
        <f>+AH40+AT40+AZ40+BF40</f>
        <v>3</v>
      </c>
    </row>
    <row r="41" spans="1:80" ht="15">
      <c r="A41" s="66" t="s">
        <v>182</v>
      </c>
      <c r="B41" s="74" t="s">
        <v>9</v>
      </c>
      <c r="C41" s="53">
        <v>8</v>
      </c>
      <c r="D41" s="5">
        <v>32</v>
      </c>
      <c r="E41" s="53"/>
      <c r="G41" s="53"/>
      <c r="I41" s="53"/>
      <c r="K41" s="53"/>
      <c r="M41" s="53"/>
      <c r="O41" s="53">
        <v>5</v>
      </c>
      <c r="P41" s="5">
        <v>45</v>
      </c>
      <c r="Q41" s="53"/>
      <c r="S41" s="53"/>
      <c r="U41" s="53"/>
      <c r="W41" s="53"/>
      <c r="Y41" s="53"/>
      <c r="AA41" s="56" t="s">
        <v>7</v>
      </c>
      <c r="AC41" s="56"/>
      <c r="AE41" s="56" t="s">
        <v>7</v>
      </c>
      <c r="AG41" s="56"/>
      <c r="AI41" s="56"/>
      <c r="AK41" s="53">
        <v>17</v>
      </c>
      <c r="AL41" s="23">
        <v>14</v>
      </c>
      <c r="AM41" s="53"/>
      <c r="AO41" s="53"/>
      <c r="AQ41" s="53">
        <v>15</v>
      </c>
      <c r="AR41" s="23">
        <v>16</v>
      </c>
      <c r="AS41" s="53"/>
      <c r="AU41" s="56" t="s">
        <v>7</v>
      </c>
      <c r="AW41" s="56"/>
      <c r="AY41" s="56"/>
      <c r="BA41" s="56"/>
      <c r="BC41" s="56"/>
      <c r="BG41" s="53" t="s">
        <v>19</v>
      </c>
      <c r="BK41" s="53">
        <v>15</v>
      </c>
      <c r="BL41" s="65">
        <v>16</v>
      </c>
      <c r="BU41" s="53" t="s">
        <v>7</v>
      </c>
      <c r="BW41" s="53">
        <f>+D41+F41+H41+J41+L41+N41+P41+T41+R41+V41+X41+Z41+AB41+AD41+AF41+AH41+AJ41+AL41+AN41+AP41+AR41+AT41+AV41+AX41+AZ41+BB41+BD41+BF41+BH41+BJ41+BL41+BN41+BP41+BR41+BT41+BV41</f>
        <v>123</v>
      </c>
      <c r="BX41" s="53">
        <f>+D41+P41+AB41+AF41+AL41+AR41+AV41+BH41+BL41+BV41</f>
        <v>123</v>
      </c>
      <c r="BY41" s="53">
        <f>+L41+N41+V41+AD41+BD41+BJ41</f>
        <v>0</v>
      </c>
      <c r="BZ41" s="53">
        <f>+H41+J41+R41+AN41+BB41+BR41</f>
        <v>0</v>
      </c>
      <c r="CA41" s="53">
        <f>+F41+T41+X41+AJ41+AP41+AX41+BN41+BP41+BT41</f>
        <v>0</v>
      </c>
      <c r="CB41" s="26">
        <f>+AH41+AT41+AZ41+BF41</f>
        <v>0</v>
      </c>
    </row>
    <row r="42" spans="1:80" ht="15">
      <c r="A42" s="77" t="s">
        <v>259</v>
      </c>
      <c r="B42" s="74" t="s">
        <v>8</v>
      </c>
      <c r="C42" s="53"/>
      <c r="E42" s="53">
        <v>9</v>
      </c>
      <c r="F42" s="5">
        <v>29</v>
      </c>
      <c r="G42" s="25">
        <v>5</v>
      </c>
      <c r="H42" s="5">
        <v>45</v>
      </c>
      <c r="I42" s="25">
        <v>3</v>
      </c>
      <c r="J42" s="5">
        <v>60</v>
      </c>
      <c r="K42" s="53">
        <v>11</v>
      </c>
      <c r="L42" s="5">
        <v>24</v>
      </c>
      <c r="M42" s="53">
        <v>29</v>
      </c>
      <c r="N42" s="5">
        <v>2</v>
      </c>
      <c r="O42" s="53"/>
      <c r="Q42" s="53">
        <v>11</v>
      </c>
      <c r="R42" s="15">
        <v>24</v>
      </c>
      <c r="S42" s="53">
        <v>3</v>
      </c>
      <c r="T42" s="15">
        <v>60</v>
      </c>
      <c r="U42" s="53">
        <v>4</v>
      </c>
      <c r="V42" s="15">
        <v>50</v>
      </c>
      <c r="W42" s="53">
        <v>21</v>
      </c>
      <c r="X42" s="23">
        <v>10</v>
      </c>
      <c r="Y42" s="53">
        <v>9</v>
      </c>
      <c r="Z42" s="23">
        <v>15</v>
      </c>
      <c r="AA42" s="53"/>
      <c r="AC42" s="53">
        <v>11</v>
      </c>
      <c r="AD42" s="23">
        <v>24</v>
      </c>
      <c r="AE42" s="53"/>
      <c r="AG42" s="56" t="s">
        <v>249</v>
      </c>
      <c r="AI42" s="53">
        <v>2</v>
      </c>
      <c r="AJ42" s="23">
        <v>80</v>
      </c>
      <c r="AK42" s="53"/>
      <c r="AM42" s="53">
        <v>4</v>
      </c>
      <c r="AN42" s="23">
        <v>50</v>
      </c>
      <c r="AO42" s="53">
        <v>1</v>
      </c>
      <c r="AP42" s="23">
        <v>100</v>
      </c>
      <c r="AQ42" s="53"/>
      <c r="AR42" s="52"/>
      <c r="AS42" s="53"/>
      <c r="AW42" s="53">
        <v>1</v>
      </c>
      <c r="AX42" s="52">
        <v>100</v>
      </c>
      <c r="BA42" s="53">
        <v>19</v>
      </c>
      <c r="BB42" s="52">
        <v>12</v>
      </c>
      <c r="BC42" s="53">
        <v>6</v>
      </c>
      <c r="BD42" s="52">
        <v>40</v>
      </c>
      <c r="BM42" s="53">
        <v>5</v>
      </c>
      <c r="BN42" s="73">
        <v>45</v>
      </c>
      <c r="BO42" s="53">
        <v>7</v>
      </c>
      <c r="BP42" s="73">
        <v>36</v>
      </c>
      <c r="BQ42" s="53">
        <v>1</v>
      </c>
      <c r="BR42" s="73">
        <v>100</v>
      </c>
      <c r="BS42" s="53">
        <v>4</v>
      </c>
      <c r="BT42" s="73">
        <v>50</v>
      </c>
      <c r="BW42" s="53">
        <f>+D42+F42+H42+J42+L42+N42+P42+T42+R42+V42+X42+Z42+AB42+AD42+AF42+AH42+AJ42+AL42+AN42+AP42+AR42+AT42+AV42+AX42+AZ42+BB42+BD42+BF42+BH42+BJ42+BL42+BN42+BP42+BR42+BT42+BV42</f>
        <v>956</v>
      </c>
      <c r="BX42" s="53">
        <f>+D42+P42+AB42+AF42+AL42+AR42+AV42+BH42+BL42+BV42</f>
        <v>0</v>
      </c>
      <c r="BY42" s="53">
        <f>+L42+N42+V42+AD42+BD42+BJ42</f>
        <v>140</v>
      </c>
      <c r="BZ42" s="53">
        <f>+H42+J42+R42+AN42+BB42+BR42</f>
        <v>291</v>
      </c>
      <c r="CA42" s="53">
        <f>+F42+T42+X42+AJ42+AP42+AX42+BN42+BP42+BT42</f>
        <v>510</v>
      </c>
      <c r="CB42" s="26">
        <f>+AH42+AT42+AZ42+BF42</f>
        <v>0</v>
      </c>
    </row>
    <row r="43" spans="1:81" ht="15">
      <c r="A43" s="77" t="s">
        <v>601</v>
      </c>
      <c r="B43" s="29" t="s">
        <v>167</v>
      </c>
      <c r="C43" s="53"/>
      <c r="E43" s="53"/>
      <c r="G43" s="53"/>
      <c r="I43" s="53"/>
      <c r="K43" s="53"/>
      <c r="M43" s="53"/>
      <c r="O43" s="53"/>
      <c r="Q43" s="53"/>
      <c r="S43" s="53"/>
      <c r="U43" s="53"/>
      <c r="W43" s="53"/>
      <c r="Y43" s="53"/>
      <c r="AA43" s="53"/>
      <c r="AC43" s="53"/>
      <c r="AE43" s="53"/>
      <c r="AG43" s="53"/>
      <c r="AI43" s="53"/>
      <c r="AK43" s="53"/>
      <c r="AM43" s="53"/>
      <c r="AO43" s="53"/>
      <c r="AQ43" s="53"/>
      <c r="AR43" s="52"/>
      <c r="AS43" s="53"/>
      <c r="AU43" s="56">
        <v>54</v>
      </c>
      <c r="AW43" s="56"/>
      <c r="AY43" s="56"/>
      <c r="BA43" s="56"/>
      <c r="BC43" s="56"/>
      <c r="BE43" s="53">
        <v>33</v>
      </c>
      <c r="BG43" s="56">
        <v>52</v>
      </c>
      <c r="BI43" s="53">
        <v>46</v>
      </c>
      <c r="BW43" s="53">
        <f>+D43+F43+H43+J43+L43+N43+P43+T43+R43+V43+X43+Z43+AB43+AD43+AF43+AH43+AJ43+AL43+AN43+AP43+AR43+AT43+AV43+AX43+AZ43+BB43+BD43+BF43+BH43+BJ43+BL43+BN43+BP43+BR43+BT43+BV43</f>
        <v>0</v>
      </c>
      <c r="BX43" s="53">
        <f>+D43+P43+AB43+AF43+AL43+AR43+AV43+BH43+BL43+BV43</f>
        <v>0</v>
      </c>
      <c r="BY43" s="53">
        <f>+L43+N43+V43+AD43+BD43+BJ43</f>
        <v>0</v>
      </c>
      <c r="BZ43" s="53">
        <f>+H43+J43+R43+AN43+BB43+BR43</f>
        <v>0</v>
      </c>
      <c r="CA43" s="53">
        <f>+F43+T43+X43+AJ43+AP43+AX43+BN43+BP43+BT43</f>
        <v>0</v>
      </c>
      <c r="CB43" s="26">
        <f>+AH43+AT43+AZ43+BF43</f>
        <v>0</v>
      </c>
      <c r="CC43" s="74"/>
    </row>
    <row r="44" spans="1:80" s="57" customFormat="1" ht="15">
      <c r="A44" s="66" t="s">
        <v>429</v>
      </c>
      <c r="B44" s="66" t="s">
        <v>12</v>
      </c>
      <c r="C44" s="53"/>
      <c r="D44" s="52"/>
      <c r="E44" s="53"/>
      <c r="F44" s="52"/>
      <c r="G44" s="53"/>
      <c r="H44" s="52"/>
      <c r="I44" s="53"/>
      <c r="J44" s="52"/>
      <c r="K44" s="53"/>
      <c r="L44" s="52"/>
      <c r="M44" s="27" t="s">
        <v>7</v>
      </c>
      <c r="N44" s="52"/>
      <c r="O44" s="27"/>
      <c r="P44" s="52"/>
      <c r="Q44" s="27"/>
      <c r="R44" s="52"/>
      <c r="S44" s="27"/>
      <c r="T44" s="52"/>
      <c r="U44" s="27"/>
      <c r="V44" s="52"/>
      <c r="W44" s="27"/>
      <c r="X44" s="52"/>
      <c r="Y44" s="27"/>
      <c r="Z44" s="52"/>
      <c r="AA44" s="27"/>
      <c r="AB44" s="52"/>
      <c r="AC44" s="27"/>
      <c r="AD44" s="52"/>
      <c r="AE44" s="27"/>
      <c r="AF44" s="52"/>
      <c r="AG44" s="27"/>
      <c r="AH44" s="52"/>
      <c r="AI44" s="27"/>
      <c r="AJ44" s="52"/>
      <c r="AK44" s="27"/>
      <c r="AL44" s="52"/>
      <c r="AM44" s="27"/>
      <c r="AN44" s="52"/>
      <c r="AO44" s="27"/>
      <c r="AP44" s="52"/>
      <c r="AQ44" s="27"/>
      <c r="AR44" s="52"/>
      <c r="AS44" s="27"/>
      <c r="AT44" s="52"/>
      <c r="AU44" s="27"/>
      <c r="AV44" s="52"/>
      <c r="AW44" s="27"/>
      <c r="AX44" s="52"/>
      <c r="AY44" s="27"/>
      <c r="AZ44" s="52"/>
      <c r="BA44" s="27"/>
      <c r="BB44" s="52"/>
      <c r="BC44" s="27"/>
      <c r="BD44" s="52"/>
      <c r="BE44" s="53"/>
      <c r="BF44" s="52"/>
      <c r="BG44" s="53"/>
      <c r="BH44" s="52"/>
      <c r="BI44" s="53" t="s">
        <v>7</v>
      </c>
      <c r="BJ44" s="52"/>
      <c r="BK44" s="53"/>
      <c r="BL44" s="65"/>
      <c r="BM44" s="53"/>
      <c r="BN44" s="73"/>
      <c r="BO44" s="53"/>
      <c r="BP44" s="73"/>
      <c r="BQ44" s="53"/>
      <c r="BR44" s="73"/>
      <c r="BS44" s="53"/>
      <c r="BT44" s="73"/>
      <c r="BU44" s="53"/>
      <c r="BV44" s="73"/>
      <c r="BW44" s="53">
        <f>+D44+F44+H44+J44+L44+N44+P44+T44+R44+V44+X44+Z44+AB44+AD44+AF44+AH44+AJ44+AL44+AN44+AP44+AR44+AT44+AV44+AX44+AZ44+BB44+BD44+BF44+BH44+BJ44+BL44+BN44+BP44+BR44+BT44+BV44</f>
        <v>0</v>
      </c>
      <c r="BX44" s="53">
        <f>+D44+P44+AB44+AF44+AL44+AR44+AV44+BH44+BL44+BV44</f>
        <v>0</v>
      </c>
      <c r="BY44" s="53">
        <f>+L44+N44+V44+AD44+BD44+BJ44</f>
        <v>0</v>
      </c>
      <c r="BZ44" s="53">
        <f>+H44+J44+R44+AN44+BB44+BR44</f>
        <v>0</v>
      </c>
      <c r="CA44" s="53">
        <f>+F44+T44+X44+AJ44+AP44+AX44+BN44+BP44+BT44</f>
        <v>0</v>
      </c>
      <c r="CB44" s="26">
        <f>+AH44+AT44+AZ44+BF44</f>
        <v>0</v>
      </c>
    </row>
    <row r="45" spans="1:80" ht="15">
      <c r="A45" s="77" t="s">
        <v>260</v>
      </c>
      <c r="B45" s="74" t="s">
        <v>1</v>
      </c>
      <c r="C45" s="53"/>
      <c r="E45" s="27">
        <v>59</v>
      </c>
      <c r="G45" s="27">
        <v>52</v>
      </c>
      <c r="I45" s="25">
        <v>16</v>
      </c>
      <c r="J45" s="5">
        <v>15</v>
      </c>
      <c r="K45" s="27">
        <v>36</v>
      </c>
      <c r="M45" s="53">
        <v>13</v>
      </c>
      <c r="N45" s="5">
        <v>20</v>
      </c>
      <c r="O45" s="53"/>
      <c r="Q45" s="56">
        <v>39</v>
      </c>
      <c r="S45" s="56"/>
      <c r="U45" s="53">
        <v>8</v>
      </c>
      <c r="V45" s="15">
        <v>32</v>
      </c>
      <c r="W45" s="53"/>
      <c r="Y45" s="53"/>
      <c r="AA45" s="53"/>
      <c r="AC45" s="53">
        <v>9</v>
      </c>
      <c r="AD45" s="23">
        <v>29</v>
      </c>
      <c r="AE45" s="53"/>
      <c r="AG45" s="53"/>
      <c r="AI45" s="53"/>
      <c r="AK45" s="53"/>
      <c r="AM45" s="53">
        <v>28</v>
      </c>
      <c r="AN45" s="23">
        <v>3</v>
      </c>
      <c r="AO45" s="53"/>
      <c r="AQ45" s="53"/>
      <c r="AS45" s="53"/>
      <c r="BA45" s="53">
        <v>28</v>
      </c>
      <c r="BB45" s="52">
        <v>3</v>
      </c>
      <c r="BC45" s="53">
        <v>11</v>
      </c>
      <c r="BD45" s="52">
        <v>24</v>
      </c>
      <c r="BI45" s="53">
        <v>28</v>
      </c>
      <c r="BJ45" s="52">
        <v>3</v>
      </c>
      <c r="BO45" s="53">
        <v>51</v>
      </c>
      <c r="BQ45" s="53">
        <v>15</v>
      </c>
      <c r="BR45" s="73">
        <v>16</v>
      </c>
      <c r="BW45" s="53">
        <f>+D45+F45+H45+J45+L45+N45+P45+T45+R45+V45+X45+Z45+AB45+AD45+AF45+AH45+AJ45+AL45+AN45+AP45+AR45+AT45+AV45+AX45+AZ45+BB45+BD45+BF45+BH45+BJ45+BL45+BN45+BP45+BR45+BT45+BV45</f>
        <v>145</v>
      </c>
      <c r="BX45" s="53">
        <f>+D45+P45+AB45+AF45+AL45+AR45+AV45+BH45+BL45+BV45</f>
        <v>0</v>
      </c>
      <c r="BY45" s="53">
        <f>+L45+N45+V45+AD45+BD45+BJ45</f>
        <v>108</v>
      </c>
      <c r="BZ45" s="53">
        <f>+H45+J45+R45+AN45+BB45+BR45</f>
        <v>37</v>
      </c>
      <c r="CA45" s="53">
        <f>+F45+T45+X45+AJ45+AP45+AX45+BN45+BP45+BT45</f>
        <v>0</v>
      </c>
      <c r="CB45" s="26">
        <f>+AH45+AT45+AZ45+BF45</f>
        <v>0</v>
      </c>
    </row>
    <row r="46" spans="1:80" ht="15">
      <c r="A46" s="77" t="s">
        <v>444</v>
      </c>
      <c r="B46" s="74" t="s">
        <v>164</v>
      </c>
      <c r="C46" s="53"/>
      <c r="E46" s="53"/>
      <c r="G46" s="53"/>
      <c r="I46" s="53"/>
      <c r="K46" s="53"/>
      <c r="M46" s="53"/>
      <c r="O46" s="53"/>
      <c r="Q46" s="56">
        <v>53</v>
      </c>
      <c r="S46" s="56">
        <v>56</v>
      </c>
      <c r="U46" s="56">
        <v>33</v>
      </c>
      <c r="W46" s="56" t="s">
        <v>331</v>
      </c>
      <c r="Y46" s="56"/>
      <c r="AA46" s="56"/>
      <c r="AC46" s="56">
        <v>47</v>
      </c>
      <c r="AE46" s="56"/>
      <c r="AG46" s="56" t="s">
        <v>19</v>
      </c>
      <c r="AI46" s="56">
        <v>43</v>
      </c>
      <c r="AK46" s="56"/>
      <c r="AM46" s="56" t="s">
        <v>331</v>
      </c>
      <c r="AO46" s="56">
        <v>48</v>
      </c>
      <c r="AQ46" s="56"/>
      <c r="AS46" s="56"/>
      <c r="AU46" s="56"/>
      <c r="AW46" s="56"/>
      <c r="AY46" s="56"/>
      <c r="BA46" s="56">
        <v>46</v>
      </c>
      <c r="BC46" s="56">
        <v>45</v>
      </c>
      <c r="BW46" s="53">
        <f>+D46+F46+H46+J46+L46+N46+P46+T46+R46+V46+X46+Z46+AB46+AD46+AF46+AH46+AJ46+AL46+AN46+AP46+AR46+AT46+AV46+AX46+AZ46+BB46+BD46+BF46+BH46+BJ46+BL46+BN46+BP46+BR46+BT46+BV46</f>
        <v>0</v>
      </c>
      <c r="BX46" s="53">
        <f>+D46+P46+AB46+AF46+AL46+AR46+AV46+BH46+BL46+BV46</f>
        <v>0</v>
      </c>
      <c r="BY46" s="53">
        <f>+L46+N46+V46+AD46+BD46+BJ46</f>
        <v>0</v>
      </c>
      <c r="BZ46" s="53">
        <f>+H46+J46+R46+AN46+BB46+BR46</f>
        <v>0</v>
      </c>
      <c r="CA46" s="53">
        <f>+F46+T46+X46+AJ46+AP46+AX46+BN46+BP46+BT46</f>
        <v>0</v>
      </c>
      <c r="CB46" s="26">
        <f>+AH46+AT46+AZ46+BF46</f>
        <v>0</v>
      </c>
    </row>
    <row r="47" spans="1:80" ht="15">
      <c r="A47" s="66" t="s">
        <v>195</v>
      </c>
      <c r="B47" s="74" t="s">
        <v>10</v>
      </c>
      <c r="C47" s="53">
        <v>4</v>
      </c>
      <c r="D47" s="5">
        <v>50</v>
      </c>
      <c r="E47" s="53"/>
      <c r="G47" s="53"/>
      <c r="I47" s="53"/>
      <c r="K47" s="53"/>
      <c r="M47" s="53"/>
      <c r="O47" s="53" t="s">
        <v>19</v>
      </c>
      <c r="Q47" s="53"/>
      <c r="S47" s="53"/>
      <c r="U47" s="53"/>
      <c r="W47" s="53"/>
      <c r="Y47" s="53"/>
      <c r="AA47" s="53">
        <v>5</v>
      </c>
      <c r="AB47" s="23">
        <v>45</v>
      </c>
      <c r="AC47" s="53"/>
      <c r="AE47" s="56" t="s">
        <v>7</v>
      </c>
      <c r="AG47" s="56"/>
      <c r="AI47" s="56"/>
      <c r="AK47" s="53">
        <v>8</v>
      </c>
      <c r="AL47" s="23">
        <v>32</v>
      </c>
      <c r="AM47" s="53"/>
      <c r="AO47" s="53"/>
      <c r="AQ47" s="53">
        <v>9</v>
      </c>
      <c r="AR47" s="23">
        <v>29</v>
      </c>
      <c r="AS47" s="53"/>
      <c r="AU47" s="53">
        <v>8</v>
      </c>
      <c r="AV47" s="52">
        <v>32</v>
      </c>
      <c r="BE47" s="53" t="s">
        <v>7</v>
      </c>
      <c r="BG47" s="53">
        <v>9</v>
      </c>
      <c r="BH47" s="52">
        <v>29</v>
      </c>
      <c r="BK47" s="53">
        <v>9</v>
      </c>
      <c r="BL47" s="65">
        <v>29</v>
      </c>
      <c r="BU47" s="53">
        <v>22</v>
      </c>
      <c r="BW47" s="53">
        <f>+D47+F47+H47+J47+L47+N47+P47+T47+R47+V47+X47+Z47+AB47+AD47+AF47+AH47+AJ47+AL47+AN47+AP47+AR47+AT47+AV47+AX47+AZ47+BB47+BD47+BF47+BH47+BJ47+BL47+BN47+BP47+BR47+BT47+BV47</f>
        <v>246</v>
      </c>
      <c r="BX47" s="53">
        <f>+D47+P47+AB47+AF47+AL47+AR47+AV47+BH47+BL47+BV47</f>
        <v>246</v>
      </c>
      <c r="BY47" s="53">
        <f>+L47+N47+V47+AD47+BD47+BJ47</f>
        <v>0</v>
      </c>
      <c r="BZ47" s="53">
        <f>+H47+J47+R47+AN47+BB47+BR47</f>
        <v>0</v>
      </c>
      <c r="CA47" s="53">
        <f>+F47+T47+X47+AJ47+AP47+AX47+BN47+BP47+BT47</f>
        <v>0</v>
      </c>
      <c r="CB47" s="26">
        <f>+AH47+AT47+AZ47+BF47</f>
        <v>0</v>
      </c>
    </row>
    <row r="48" spans="1:80" ht="15">
      <c r="A48" s="28" t="s">
        <v>210</v>
      </c>
      <c r="B48" s="74" t="s">
        <v>5</v>
      </c>
      <c r="C48" s="27">
        <v>41</v>
      </c>
      <c r="D48" s="73"/>
      <c r="E48" s="53"/>
      <c r="F48" s="73"/>
      <c r="G48" s="53"/>
      <c r="H48" s="73"/>
      <c r="I48" s="53"/>
      <c r="J48" s="73"/>
      <c r="K48" s="53"/>
      <c r="L48" s="73"/>
      <c r="M48" s="53"/>
      <c r="N48" s="73"/>
      <c r="O48" s="56" t="s">
        <v>7</v>
      </c>
      <c r="P48" s="73"/>
      <c r="Q48" s="56"/>
      <c r="R48" s="73"/>
      <c r="S48" s="56"/>
      <c r="T48" s="73"/>
      <c r="U48" s="56"/>
      <c r="V48" s="73"/>
      <c r="W48" s="56"/>
      <c r="X48" s="73"/>
      <c r="Y48" s="56"/>
      <c r="Z48" s="73"/>
      <c r="AA48" s="56"/>
      <c r="AB48" s="73"/>
      <c r="AC48" s="56"/>
      <c r="AD48" s="73"/>
      <c r="AE48" s="56"/>
      <c r="AF48" s="73"/>
      <c r="AG48" s="56"/>
      <c r="AH48" s="73"/>
      <c r="AI48" s="56"/>
      <c r="AJ48" s="73"/>
      <c r="AK48" s="56"/>
      <c r="AL48" s="73"/>
      <c r="AM48" s="56"/>
      <c r="AN48" s="73"/>
      <c r="AO48" s="56"/>
      <c r="AP48" s="73"/>
      <c r="AQ48" s="56"/>
      <c r="AR48" s="73"/>
      <c r="AS48" s="56"/>
      <c r="AT48" s="73"/>
      <c r="AU48" s="56"/>
      <c r="AV48" s="73"/>
      <c r="AW48" s="56"/>
      <c r="AX48" s="73"/>
      <c r="AY48" s="56"/>
      <c r="AZ48" s="73"/>
      <c r="BA48" s="56"/>
      <c r="BB48" s="73"/>
      <c r="BC48" s="56"/>
      <c r="BD48" s="73"/>
      <c r="BE48" s="53">
        <v>20</v>
      </c>
      <c r="BF48" s="73">
        <v>11</v>
      </c>
      <c r="BG48" s="53">
        <v>23</v>
      </c>
      <c r="BH48" s="73">
        <v>8</v>
      </c>
      <c r="BJ48" s="73"/>
      <c r="BK48" s="53" t="s">
        <v>7</v>
      </c>
      <c r="BL48" s="73"/>
      <c r="BW48" s="53">
        <f>+D48+F48+H48+J48+L48+N48+P48+T48+R48+V48+X48+Z48+AB48+AD48+AF48+AH48+AJ48+AL48+AN48+AP48+AR48+AT48+AV48+AX48+AZ48+BB48+BD48+BF48+BH48+BJ48+BL48+BN48+BP48+BR48+BT48+BV48</f>
        <v>19</v>
      </c>
      <c r="BX48" s="53">
        <f>+D48+P48+AB48+AF48+AL48+AR48+AV48+BH48+BL48+BV48</f>
        <v>8</v>
      </c>
      <c r="BY48" s="53">
        <f>+L48+N48+V48+AD48+BD48+BJ48</f>
        <v>0</v>
      </c>
      <c r="BZ48" s="53">
        <f>+H48+J48+R48+AN48+BB48+BR48</f>
        <v>0</v>
      </c>
      <c r="CA48" s="53">
        <f>+F48+T48+X48+AJ48+AP48+AX48+BN48+BP48+BT48</f>
        <v>0</v>
      </c>
      <c r="CB48" s="26">
        <f>+AH48+AT48+AZ48+BF48</f>
        <v>11</v>
      </c>
    </row>
    <row r="49" spans="1:81" ht="15">
      <c r="A49" s="77" t="s">
        <v>261</v>
      </c>
      <c r="B49" s="74" t="s">
        <v>9</v>
      </c>
      <c r="C49" s="22"/>
      <c r="E49" s="27">
        <v>31</v>
      </c>
      <c r="G49" s="25">
        <v>17</v>
      </c>
      <c r="H49" s="5">
        <v>14</v>
      </c>
      <c r="I49" s="25">
        <v>8</v>
      </c>
      <c r="J49" s="5">
        <v>32</v>
      </c>
      <c r="K49" s="27">
        <v>33</v>
      </c>
      <c r="M49" s="53">
        <v>24</v>
      </c>
      <c r="N49" s="5">
        <v>7</v>
      </c>
      <c r="O49" s="53"/>
      <c r="Q49" s="56" t="s">
        <v>331</v>
      </c>
      <c r="S49" s="53">
        <v>10</v>
      </c>
      <c r="T49" s="15">
        <v>26</v>
      </c>
      <c r="U49" s="56" t="s">
        <v>7</v>
      </c>
      <c r="W49" s="56" t="s">
        <v>331</v>
      </c>
      <c r="Y49" s="56"/>
      <c r="AA49" s="56"/>
      <c r="AC49" s="56" t="s">
        <v>352</v>
      </c>
      <c r="AE49" s="56"/>
      <c r="AG49" s="56"/>
      <c r="AI49" s="56"/>
      <c r="AK49" s="56"/>
      <c r="AM49" s="56"/>
      <c r="AO49" s="56"/>
      <c r="AQ49" s="56"/>
      <c r="AS49" s="56"/>
      <c r="AU49" s="56"/>
      <c r="AW49" s="56"/>
      <c r="AY49" s="56"/>
      <c r="BA49" s="56"/>
      <c r="BC49" s="56"/>
      <c r="BW49" s="53">
        <f>+D49+F49+H49+J49+L49+N49+P49+T49+R49+V49+X49+Z49+AB49+AD49+AF49+AH49+AJ49+AL49+AN49+AP49+AR49+AT49+AV49+AX49+AZ49+BB49+BD49+BF49+BH49+BJ49+BL49+BN49+BP49+BR49+BT49+BV49</f>
        <v>79</v>
      </c>
      <c r="BX49" s="53">
        <f>+D49+P49+AB49+AF49+AL49+AR49+AV49+BH49+BL49+BV49</f>
        <v>0</v>
      </c>
      <c r="BY49" s="53">
        <f>+L49+N49+V49+AD49+BD49+BJ49</f>
        <v>7</v>
      </c>
      <c r="BZ49" s="53">
        <f>+H49+J49+R49+AN49+BB49+BR49</f>
        <v>46</v>
      </c>
      <c r="CA49" s="53">
        <f>+F49+T49+X49+AJ49+AP49+AX49+BN49+BP49+BT49</f>
        <v>26</v>
      </c>
      <c r="CB49" s="26">
        <f>+AH49+AT49+AZ49+BF49</f>
        <v>0</v>
      </c>
      <c r="CC49" s="74"/>
    </row>
    <row r="50" spans="1:80" ht="15">
      <c r="A50" s="66" t="s">
        <v>225</v>
      </c>
      <c r="B50" s="74" t="s">
        <v>13</v>
      </c>
      <c r="C50" s="53">
        <v>14</v>
      </c>
      <c r="D50" s="5">
        <v>18</v>
      </c>
      <c r="E50" s="53"/>
      <c r="G50" s="53"/>
      <c r="I50" s="53"/>
      <c r="K50" s="27">
        <v>41</v>
      </c>
      <c r="M50" s="53">
        <v>16</v>
      </c>
      <c r="N50" s="5">
        <v>15</v>
      </c>
      <c r="O50" s="56">
        <v>35</v>
      </c>
      <c r="Q50" s="56"/>
      <c r="S50" s="56"/>
      <c r="U50" s="53">
        <v>19</v>
      </c>
      <c r="V50" s="15">
        <v>12</v>
      </c>
      <c r="W50" s="53"/>
      <c r="Y50" s="53"/>
      <c r="AA50" s="56">
        <v>54</v>
      </c>
      <c r="AC50" s="56">
        <v>37</v>
      </c>
      <c r="AE50" s="56">
        <v>44</v>
      </c>
      <c r="AG50" s="56"/>
      <c r="AI50" s="56"/>
      <c r="AK50" s="56"/>
      <c r="AM50" s="56"/>
      <c r="AO50" s="56"/>
      <c r="AQ50" s="56" t="s">
        <v>7</v>
      </c>
      <c r="AS50" s="56"/>
      <c r="AU50" s="53">
        <v>16</v>
      </c>
      <c r="AV50" s="52">
        <v>15</v>
      </c>
      <c r="BC50" s="56">
        <v>35</v>
      </c>
      <c r="BG50" s="53">
        <v>16</v>
      </c>
      <c r="BH50" s="52">
        <v>15</v>
      </c>
      <c r="BI50" s="53">
        <v>12</v>
      </c>
      <c r="BJ50" s="52">
        <v>22</v>
      </c>
      <c r="BK50" s="53">
        <v>17</v>
      </c>
      <c r="BL50" s="65">
        <v>14</v>
      </c>
      <c r="BW50" s="53">
        <f>+D50+F50+H50+J50+L50+N50+P50+T50+R50+V50+X50+Z50+AB50+AD50+AF50+AH50+AJ50+AL50+AN50+AP50+AR50+AT50+AV50+AX50+AZ50+BB50+BD50+BF50+BH50+BJ50+BL50+BN50+BP50+BR50+BT50+BV50</f>
        <v>111</v>
      </c>
      <c r="BX50" s="53">
        <f>+D50+P50+AB50+AF50+AL50+AR50+AV50+BH50+BL50+BV50</f>
        <v>62</v>
      </c>
      <c r="BY50" s="53">
        <f>+L50+N50+V50+AD50+BD50+BJ50</f>
        <v>49</v>
      </c>
      <c r="BZ50" s="53">
        <f>+H50+J50+R50+AN50+BB50+BR50</f>
        <v>0</v>
      </c>
      <c r="CA50" s="53">
        <f>+F50+T50+X50+AJ50+AP50+AX50+BN50+BP50+BT50</f>
        <v>0</v>
      </c>
      <c r="CB50" s="26">
        <f>+AH50+AT50+AZ50+BF50</f>
        <v>0</v>
      </c>
    </row>
    <row r="51" spans="1:80" ht="15">
      <c r="A51" s="66" t="s">
        <v>229</v>
      </c>
      <c r="B51" s="74" t="s">
        <v>14</v>
      </c>
      <c r="C51" s="27">
        <v>48</v>
      </c>
      <c r="E51" s="53"/>
      <c r="G51" s="53"/>
      <c r="I51" s="53"/>
      <c r="K51" s="53"/>
      <c r="M51" s="53"/>
      <c r="O51" s="56" t="s">
        <v>7</v>
      </c>
      <c r="Q51" s="56"/>
      <c r="S51" s="56"/>
      <c r="U51" s="56"/>
      <c r="W51" s="56"/>
      <c r="Y51" s="56"/>
      <c r="AA51" s="56">
        <v>58</v>
      </c>
      <c r="AC51" s="56"/>
      <c r="AE51" s="56"/>
      <c r="AG51" s="56"/>
      <c r="AI51" s="56"/>
      <c r="AK51" s="56"/>
      <c r="AM51" s="56"/>
      <c r="AO51" s="56"/>
      <c r="AQ51" s="56">
        <v>58</v>
      </c>
      <c r="AS51" s="56"/>
      <c r="AU51" s="56"/>
      <c r="AW51" s="56"/>
      <c r="AY51" s="56"/>
      <c r="BA51" s="56"/>
      <c r="BC51" s="56"/>
      <c r="BW51" s="53">
        <f>+D51+F51+H51+J51+L51+N51+P51+T51+R51+V51+X51+Z51+AB51+AD51+AF51+AH51+AJ51+AL51+AN51+AP51+AR51+AT51+AV51+AX51+AZ51+BB51+BD51+BF51+BH51+BJ51+BL51+BN51+BP51+BR51+BT51+BV51</f>
        <v>0</v>
      </c>
      <c r="BX51" s="53">
        <f>+D51+P51+AB51+AF51+AL51+AR51+AV51+BH51+BL51+BV51</f>
        <v>0</v>
      </c>
      <c r="BY51" s="53">
        <f>+L51+N51+V51+AD51+BD51+BJ51</f>
        <v>0</v>
      </c>
      <c r="BZ51" s="53">
        <f>+H51+J51+R51+AN51+BB51+BR51</f>
        <v>0</v>
      </c>
      <c r="CA51" s="53">
        <f>+F51+T51+X51+AJ51+AP51+AX51+BN51+BP51+BT51</f>
        <v>0</v>
      </c>
      <c r="CB51" s="26">
        <f>+AH51+AT51+AZ51+BF51</f>
        <v>0</v>
      </c>
    </row>
    <row r="52" spans="1:80" ht="15">
      <c r="A52" s="77" t="s">
        <v>262</v>
      </c>
      <c r="B52" s="74" t="s">
        <v>6</v>
      </c>
      <c r="C52" s="53"/>
      <c r="E52" s="27">
        <v>62</v>
      </c>
      <c r="G52" s="27" t="s">
        <v>331</v>
      </c>
      <c r="I52" s="27">
        <v>44</v>
      </c>
      <c r="K52" s="27"/>
      <c r="M52" s="27"/>
      <c r="O52" s="27"/>
      <c r="Q52" s="56">
        <v>49</v>
      </c>
      <c r="S52" s="56">
        <v>49</v>
      </c>
      <c r="U52" s="56"/>
      <c r="W52" s="56"/>
      <c r="Y52" s="56"/>
      <c r="AA52" s="56"/>
      <c r="AC52" s="56"/>
      <c r="AE52" s="56"/>
      <c r="AG52" s="56"/>
      <c r="AI52" s="56"/>
      <c r="AK52" s="56"/>
      <c r="AM52" s="56"/>
      <c r="AO52" s="56"/>
      <c r="AQ52" s="56"/>
      <c r="AS52" s="56"/>
      <c r="AU52" s="56"/>
      <c r="AW52" s="56">
        <v>50</v>
      </c>
      <c r="AY52" s="53">
        <v>26</v>
      </c>
      <c r="AZ52" s="52">
        <v>5</v>
      </c>
      <c r="BW52" s="53">
        <f>+D52+F52+H52+J52+L52+N52+P52+T52+R52+V52+X52+Z52+AB52+AD52+AF52+AH52+AJ52+AL52+AN52+AP52+AR52+AT52+AV52+AX52+AZ52+BB52+BD52+BF52+BH52+BJ52+BL52+BN52+BP52+BR52+BT52+BV52</f>
        <v>5</v>
      </c>
      <c r="BX52" s="53">
        <f>+D52+P52+AB52+AF52+AL52+AR52+AV52+BH52+BL52+BV52</f>
        <v>0</v>
      </c>
      <c r="BY52" s="53">
        <f>+L52+N52+V52+AD52+BD52+BJ52</f>
        <v>0</v>
      </c>
      <c r="BZ52" s="53">
        <f>+H52+J52+R52+AN52+BB52+BR52</f>
        <v>0</v>
      </c>
      <c r="CA52" s="53">
        <f>+F52+T52+X52+AJ52+AP52+AX52+BN52+BP52+BT52</f>
        <v>0</v>
      </c>
      <c r="CB52" s="26">
        <f>+AH52+AT52+AZ52+BF52</f>
        <v>5</v>
      </c>
    </row>
    <row r="53" spans="1:80" s="74" customFormat="1" ht="15">
      <c r="A53" s="66" t="s">
        <v>202</v>
      </c>
      <c r="B53" s="74" t="s">
        <v>5</v>
      </c>
      <c r="C53" s="27" t="s">
        <v>7</v>
      </c>
      <c r="D53" s="73"/>
      <c r="E53" s="53"/>
      <c r="F53" s="73"/>
      <c r="G53" s="53"/>
      <c r="H53" s="73"/>
      <c r="I53" s="53"/>
      <c r="J53" s="73"/>
      <c r="K53" s="53"/>
      <c r="L53" s="73"/>
      <c r="M53" s="53"/>
      <c r="N53" s="73"/>
      <c r="O53" s="53">
        <v>10</v>
      </c>
      <c r="P53" s="73">
        <v>26</v>
      </c>
      <c r="Q53" s="53"/>
      <c r="R53" s="73"/>
      <c r="S53" s="53"/>
      <c r="T53" s="73"/>
      <c r="U53" s="53"/>
      <c r="V53" s="73"/>
      <c r="W53" s="53"/>
      <c r="X53" s="73"/>
      <c r="Y53" s="53"/>
      <c r="Z53" s="73"/>
      <c r="AA53" s="56">
        <v>40</v>
      </c>
      <c r="AB53" s="73"/>
      <c r="AC53" s="56"/>
      <c r="AD53" s="73"/>
      <c r="AE53" s="56" t="s">
        <v>7</v>
      </c>
      <c r="AF53" s="73"/>
      <c r="AG53" s="56"/>
      <c r="AH53" s="73"/>
      <c r="AI53" s="56"/>
      <c r="AJ53" s="73"/>
      <c r="AK53" s="53" t="s">
        <v>19</v>
      </c>
      <c r="AL53" s="73"/>
      <c r="AM53" s="53"/>
      <c r="AN53" s="73"/>
      <c r="AO53" s="53"/>
      <c r="AP53" s="73"/>
      <c r="AQ53" s="56" t="s">
        <v>7</v>
      </c>
      <c r="AR53" s="73"/>
      <c r="AS53" s="53"/>
      <c r="AT53" s="73"/>
      <c r="AU53" s="56" t="s">
        <v>352</v>
      </c>
      <c r="AV53" s="73"/>
      <c r="AW53" s="56"/>
      <c r="AX53" s="73"/>
      <c r="AY53" s="56"/>
      <c r="AZ53" s="73"/>
      <c r="BA53" s="56"/>
      <c r="BB53" s="73"/>
      <c r="BC53" s="56"/>
      <c r="BD53" s="73"/>
      <c r="BE53" s="53" t="s">
        <v>7</v>
      </c>
      <c r="BF53" s="73"/>
      <c r="BG53" s="56" t="s">
        <v>7</v>
      </c>
      <c r="BH53" s="73"/>
      <c r="BI53" s="53"/>
      <c r="BJ53" s="73"/>
      <c r="BK53" s="53">
        <v>13</v>
      </c>
      <c r="BL53" s="73">
        <v>20</v>
      </c>
      <c r="BM53" s="53"/>
      <c r="BN53" s="73"/>
      <c r="BO53" s="53"/>
      <c r="BP53" s="73"/>
      <c r="BQ53" s="53"/>
      <c r="BR53" s="73"/>
      <c r="BS53" s="53"/>
      <c r="BT53" s="73"/>
      <c r="BU53" s="53"/>
      <c r="BV53" s="73"/>
      <c r="BW53" s="53">
        <f>+D53+F53+H53+J53+L53+N53+P53+T53+R53+V53+X53+Z53+AB53+AD53+AF53+AH53+AJ53+AL53+AN53+AP53+AR53+AT53+AV53+AX53+AZ53+BB53+BD53+BF53+BH53+BJ53+BL53+BN53+BP53+BR53+BT53+BV53</f>
        <v>46</v>
      </c>
      <c r="BX53" s="53">
        <f>+D53+P53+AB53+AF53+AL53+AR53+AV53+BH53+BL53+BV53</f>
        <v>46</v>
      </c>
      <c r="BY53" s="53">
        <f>+L53+N53+V53+AD53+BD53+BJ53</f>
        <v>0</v>
      </c>
      <c r="BZ53" s="53">
        <f>+H53+J53+R53+AN53+BB53+BR53</f>
        <v>0</v>
      </c>
      <c r="CA53" s="53">
        <f>+F53+T53+X53+AJ53+AP53+AX53+BN53+BP53+BT53</f>
        <v>0</v>
      </c>
      <c r="CB53" s="26">
        <f>+AH53+AT53+AZ53+BF53</f>
        <v>0</v>
      </c>
    </row>
    <row r="54" spans="1:80" ht="15">
      <c r="A54" s="62" t="s">
        <v>663</v>
      </c>
      <c r="B54" s="74" t="s">
        <v>5</v>
      </c>
      <c r="C54" s="53"/>
      <c r="E54" s="53"/>
      <c r="G54" s="53"/>
      <c r="I54" s="53"/>
      <c r="K54" s="53"/>
      <c r="M54" s="53"/>
      <c r="O54" s="53"/>
      <c r="Q54" s="53"/>
      <c r="S54" s="53"/>
      <c r="U54" s="53"/>
      <c r="W54" s="53"/>
      <c r="Y54" s="53"/>
      <c r="AA54" s="53"/>
      <c r="AC54" s="53"/>
      <c r="AE54" s="53"/>
      <c r="AG54" s="53"/>
      <c r="AI54" s="53"/>
      <c r="AK54" s="53"/>
      <c r="AM54" s="53"/>
      <c r="AO54" s="53"/>
      <c r="AQ54" s="53"/>
      <c r="AS54" s="53"/>
      <c r="BM54" s="53">
        <v>50</v>
      </c>
      <c r="BQ54" s="53">
        <v>45</v>
      </c>
      <c r="BW54" s="53">
        <f>+D54+F54+H54+J54+L54+N54+P54+T54+R54+V54+X54+Z54+AB54+AD54+AF54+AH54+AJ54+AL54+AN54+AP54+AR54+AT54+AV54+AX54+AZ54+BB54+BD54+BF54+BH54+BJ54+BL54+BN54+BP54+BR54+BT54+BV54</f>
        <v>0</v>
      </c>
      <c r="BX54" s="53">
        <f>+D54+P54+AB54+AF54+AL54+AR54+AV54+BH54+BL54+BV54</f>
        <v>0</v>
      </c>
      <c r="BY54" s="53">
        <f>+L54+N54+V54+AD54+BD54+BJ54</f>
        <v>0</v>
      </c>
      <c r="BZ54" s="53">
        <f>+H54+J54+R54+AN54+BB54+BR54</f>
        <v>0</v>
      </c>
      <c r="CA54" s="53">
        <f>+F54+T54+X54+AJ54+AP54+AX54+BN54+BP54+BT54</f>
        <v>0</v>
      </c>
      <c r="CB54" s="26">
        <f>+AH54+AT54+AZ54+BF54</f>
        <v>0</v>
      </c>
    </row>
    <row r="55" spans="1:80" ht="15">
      <c r="A55" s="28" t="s">
        <v>416</v>
      </c>
      <c r="B55" s="66" t="s">
        <v>396</v>
      </c>
      <c r="C55" s="53"/>
      <c r="E55" s="53"/>
      <c r="G55" s="53"/>
      <c r="I55" s="53"/>
      <c r="K55" s="27">
        <v>61</v>
      </c>
      <c r="M55" s="27"/>
      <c r="O55" s="27"/>
      <c r="Q55" s="27"/>
      <c r="S55" s="27"/>
      <c r="U55" s="27"/>
      <c r="W55" s="27"/>
      <c r="Y55" s="27"/>
      <c r="AA55" s="27"/>
      <c r="AC55" s="27"/>
      <c r="AE55" s="27"/>
      <c r="AG55" s="27"/>
      <c r="AI55" s="27"/>
      <c r="AK55" s="27"/>
      <c r="AM55" s="27"/>
      <c r="AO55" s="27"/>
      <c r="AQ55" s="27"/>
      <c r="AS55" s="27"/>
      <c r="AU55" s="27"/>
      <c r="AW55" s="27"/>
      <c r="AY55" s="27"/>
      <c r="BA55" s="27"/>
      <c r="BC55" s="27"/>
      <c r="BW55" s="53">
        <f>+D55+F55+H55+J55+L55+N55+P55+T55+R55+V55+X55+Z55+AB55+AD55+AF55+AH55+AJ55+AL55+AN55+AP55+AR55+AT55+AV55+AX55+AZ55+BB55+BD55+BF55+BH55+BJ55+BL55+BN55+BP55+BR55+BT55+BV55</f>
        <v>0</v>
      </c>
      <c r="BX55" s="53">
        <f>+D55+P55+AB55+AF55+AL55+AR55+AV55+BH55+BL55+BV55</f>
        <v>0</v>
      </c>
      <c r="BY55" s="53">
        <f>+L55+N55+V55+AD55+BD55+BJ55</f>
        <v>0</v>
      </c>
      <c r="BZ55" s="53">
        <f>+H55+J55+R55+AN55+BB55+BR55</f>
        <v>0</v>
      </c>
      <c r="CA55" s="53">
        <f>+F55+T55+X55+AJ55+AP55+AX55+BN55+BP55+BT55</f>
        <v>0</v>
      </c>
      <c r="CB55" s="26">
        <f>+AH55+AT55+AZ55+BF55</f>
        <v>0</v>
      </c>
    </row>
    <row r="56" spans="1:80" ht="15">
      <c r="A56" s="77" t="s">
        <v>410</v>
      </c>
      <c r="B56" s="66" t="s">
        <v>10</v>
      </c>
      <c r="C56" s="53"/>
      <c r="E56" s="53"/>
      <c r="G56" s="53"/>
      <c r="I56" s="53"/>
      <c r="K56" s="53">
        <v>22</v>
      </c>
      <c r="L56" s="5">
        <v>9</v>
      </c>
      <c r="M56" s="53">
        <v>28</v>
      </c>
      <c r="N56" s="5">
        <v>3</v>
      </c>
      <c r="O56" s="53"/>
      <c r="Q56" s="53"/>
      <c r="S56" s="53"/>
      <c r="U56" s="56" t="s">
        <v>7</v>
      </c>
      <c r="W56" s="56"/>
      <c r="Y56" s="56"/>
      <c r="AA56" s="56"/>
      <c r="AC56" s="56">
        <v>38</v>
      </c>
      <c r="AE56" s="56"/>
      <c r="AG56" s="56"/>
      <c r="AI56" s="56"/>
      <c r="AK56" s="56"/>
      <c r="AM56" s="56"/>
      <c r="AO56" s="56"/>
      <c r="AQ56" s="56"/>
      <c r="AS56" s="56"/>
      <c r="AU56" s="56"/>
      <c r="AW56" s="56"/>
      <c r="AY56" s="56"/>
      <c r="BA56" s="56"/>
      <c r="BC56" s="56" t="s">
        <v>249</v>
      </c>
      <c r="BI56" s="53">
        <v>23</v>
      </c>
      <c r="BJ56" s="52">
        <v>8</v>
      </c>
      <c r="BW56" s="53">
        <f>+D56+F56+H56+J56+L56+N56+P56+T56+R56+V56+X56+Z56+AB56+AD56+AF56+AH56+AJ56+AL56+AN56+AP56+AR56+AT56+AV56+AX56+AZ56+BB56+BD56+BF56+BH56+BJ56+BL56+BN56+BP56+BR56+BT56+BV56</f>
        <v>20</v>
      </c>
      <c r="BX56" s="53">
        <f>+D56+P56+AB56+AF56+AL56+AR56+AV56+BH56+BL56+BV56</f>
        <v>0</v>
      </c>
      <c r="BY56" s="53">
        <f>+L56+N56+V56+AD56+BD56+BJ56</f>
        <v>20</v>
      </c>
      <c r="BZ56" s="53">
        <f>+H56+J56+R56+AN56+BB56+BR56</f>
        <v>0</v>
      </c>
      <c r="CA56" s="53">
        <f>+F56+T56+X56+AJ56+AP56+AX56+BN56+BP56+BT56</f>
        <v>0</v>
      </c>
      <c r="CB56" s="26">
        <f>+AH56+AT56+AZ56+BF56</f>
        <v>0</v>
      </c>
    </row>
    <row r="57" spans="1:80" ht="15">
      <c r="A57" s="77" t="s">
        <v>263</v>
      </c>
      <c r="B57" s="74" t="s">
        <v>3</v>
      </c>
      <c r="C57" s="53"/>
      <c r="D57" s="73"/>
      <c r="E57" s="27" t="s">
        <v>331</v>
      </c>
      <c r="F57" s="73"/>
      <c r="G57" s="27">
        <v>64</v>
      </c>
      <c r="H57" s="73"/>
      <c r="I57" s="27" t="s">
        <v>331</v>
      </c>
      <c r="J57" s="73"/>
      <c r="K57" s="27"/>
      <c r="L57" s="73"/>
      <c r="M57" s="27"/>
      <c r="N57" s="73"/>
      <c r="O57" s="27"/>
      <c r="P57" s="73"/>
      <c r="Q57" s="27"/>
      <c r="R57" s="73"/>
      <c r="S57" s="56" t="s">
        <v>331</v>
      </c>
      <c r="T57" s="73"/>
      <c r="U57" s="56"/>
      <c r="V57" s="73"/>
      <c r="W57" s="56"/>
      <c r="X57" s="73"/>
      <c r="Y57" s="56"/>
      <c r="Z57" s="73"/>
      <c r="AA57" s="56"/>
      <c r="AB57" s="73"/>
      <c r="AC57" s="56"/>
      <c r="AD57" s="73"/>
      <c r="AE57" s="56"/>
      <c r="AF57" s="73"/>
      <c r="AG57" s="56"/>
      <c r="AH57" s="73"/>
      <c r="AI57" s="56"/>
      <c r="AJ57" s="73"/>
      <c r="AK57" s="56"/>
      <c r="AL57" s="73"/>
      <c r="AM57" s="56"/>
      <c r="AN57" s="73"/>
      <c r="AO57" s="56"/>
      <c r="AP57" s="73"/>
      <c r="AQ57" s="56"/>
      <c r="AR57" s="73"/>
      <c r="AS57" s="56"/>
      <c r="AT57" s="73"/>
      <c r="AU57" s="56"/>
      <c r="AV57" s="73"/>
      <c r="AW57" s="56"/>
      <c r="AX57" s="73"/>
      <c r="AY57" s="56"/>
      <c r="AZ57" s="73"/>
      <c r="BA57" s="56"/>
      <c r="BB57" s="73"/>
      <c r="BC57" s="56"/>
      <c r="BD57" s="73"/>
      <c r="BF57" s="73"/>
      <c r="BH57" s="73"/>
      <c r="BJ57" s="73"/>
      <c r="BL57" s="73"/>
      <c r="BM57" s="53">
        <v>49</v>
      </c>
      <c r="BO57" s="53" t="s">
        <v>331</v>
      </c>
      <c r="BW57" s="53">
        <f>+D57+F57+H57+J57+L57+N57+P57+T57+R57+V57+X57+Z57+AB57+AD57+AF57+AH57+AJ57+AL57+AN57+AP57+AR57+AT57+AV57+AX57+AZ57+BB57+BD57+BF57+BH57+BJ57+BL57+BN57+BP57+BR57+BT57+BV57</f>
        <v>0</v>
      </c>
      <c r="BX57" s="53">
        <f>+D57+P57+AB57+AF57+AL57+AR57+AV57+BH57+BL57+BV57</f>
        <v>0</v>
      </c>
      <c r="BY57" s="53">
        <f>+L57+N57+V57+AD57+BD57+BJ57</f>
        <v>0</v>
      </c>
      <c r="BZ57" s="53">
        <f>+H57+J57+R57+AN57+BB57+BR57</f>
        <v>0</v>
      </c>
      <c r="CA57" s="53">
        <f>+F57+T57+X57+AJ57+AP57+AX57+BN57+BP57+BT57</f>
        <v>0</v>
      </c>
      <c r="CB57" s="26">
        <f>+AH57+AT57+AZ57+BF57</f>
        <v>0</v>
      </c>
    </row>
    <row r="58" spans="1:81" ht="15">
      <c r="A58" s="62" t="s">
        <v>451</v>
      </c>
      <c r="B58" s="74" t="s">
        <v>112</v>
      </c>
      <c r="C58" s="53"/>
      <c r="E58" s="53"/>
      <c r="G58" s="53"/>
      <c r="I58" s="53"/>
      <c r="K58" s="53"/>
      <c r="M58" s="53"/>
      <c r="O58" s="53"/>
      <c r="Q58" s="53"/>
      <c r="S58" s="56" t="s">
        <v>331</v>
      </c>
      <c r="U58" s="56"/>
      <c r="W58" s="56"/>
      <c r="Y58" s="56"/>
      <c r="AA58" s="56"/>
      <c r="AC58" s="56"/>
      <c r="AE58" s="56"/>
      <c r="AG58" s="56" t="s">
        <v>19</v>
      </c>
      <c r="AI58" s="56">
        <v>44</v>
      </c>
      <c r="AK58" s="56"/>
      <c r="AM58" s="56"/>
      <c r="AO58" s="56"/>
      <c r="AQ58" s="56"/>
      <c r="AS58" s="56"/>
      <c r="AU58" s="56"/>
      <c r="AW58" s="56">
        <v>55</v>
      </c>
      <c r="AY58" s="56" t="s">
        <v>19</v>
      </c>
      <c r="BA58" s="56"/>
      <c r="BC58" s="56"/>
      <c r="BW58" s="53">
        <f>+D58+F58+H58+J58+L58+N58+P58+T58+R58+V58+X58+Z58+AB58+AD58+AF58+AH58+AJ58+AL58+AN58+AP58+AR58+AT58+AV58+AX58+AZ58+BB58+BD58+BF58+BH58+BJ58+BL58+BN58+BP58+BR58+BT58+BV58</f>
        <v>0</v>
      </c>
      <c r="BX58" s="53">
        <f>+D58+P58+AB58+AF58+AL58+AR58+AV58+BH58+BL58+BV58</f>
        <v>0</v>
      </c>
      <c r="BY58" s="53">
        <f>+L58+N58+V58+AD58+BD58+BJ58</f>
        <v>0</v>
      </c>
      <c r="BZ58" s="53">
        <f>+H58+J58+R58+AN58+BB58+BR58</f>
        <v>0</v>
      </c>
      <c r="CA58" s="53">
        <f>+F58+T58+X58+AJ58+AP58+AX58+BN58+BP58+BT58</f>
        <v>0</v>
      </c>
      <c r="CB58" s="26">
        <f>+AH58+AT58+AZ58+BF58</f>
        <v>0</v>
      </c>
      <c r="CC58" s="48"/>
    </row>
    <row r="59" spans="1:80" ht="15">
      <c r="A59" s="77" t="s">
        <v>535</v>
      </c>
      <c r="B59" s="77" t="s">
        <v>1</v>
      </c>
      <c r="C59" s="53"/>
      <c r="E59" s="53"/>
      <c r="G59" s="53"/>
      <c r="I59" s="53"/>
      <c r="K59" s="53"/>
      <c r="M59" s="53"/>
      <c r="O59" s="53"/>
      <c r="Q59" s="53"/>
      <c r="S59" s="53"/>
      <c r="U59" s="53"/>
      <c r="W59" s="53"/>
      <c r="Y59" s="53"/>
      <c r="AA59" s="53"/>
      <c r="AC59" s="56">
        <v>31</v>
      </c>
      <c r="AE59" s="56"/>
      <c r="AG59" s="56"/>
      <c r="AI59" s="56"/>
      <c r="AK59" s="56"/>
      <c r="AM59" s="56"/>
      <c r="AO59" s="56"/>
      <c r="AQ59" s="56"/>
      <c r="AS59" s="56"/>
      <c r="AU59" s="56"/>
      <c r="AW59" s="56"/>
      <c r="AY59" s="56"/>
      <c r="BA59" s="56"/>
      <c r="BC59" s="56"/>
      <c r="BE59" s="53">
        <v>17</v>
      </c>
      <c r="BF59" s="52">
        <v>14</v>
      </c>
      <c r="BG59" s="56" t="s">
        <v>7</v>
      </c>
      <c r="BI59" s="53">
        <v>39</v>
      </c>
      <c r="BW59" s="53">
        <f>+D59+F59+H59+J59+L59+N59+P59+T59+R59+V59+X59+Z59+AB59+AD59+AF59+AH59+AJ59+AL59+AN59+AP59+AR59+AT59+AV59+AX59+AZ59+BB59+BD59+BF59+BH59+BJ59+BL59+BN59+BP59+BR59+BT59+BV59</f>
        <v>14</v>
      </c>
      <c r="BX59" s="53">
        <f>+D59+P59+AB59+AF59+AL59+AR59+AV59+BH59+BL59+BV59</f>
        <v>0</v>
      </c>
      <c r="BY59" s="53">
        <f>+L59+N59+V59+AD59+BD59+BJ59</f>
        <v>0</v>
      </c>
      <c r="BZ59" s="53">
        <f>+H59+J59+R59+AN59+BB59+BR59</f>
        <v>0</v>
      </c>
      <c r="CA59" s="53">
        <f>+F59+T59+X59+AJ59+AP59+AX59+BN59+BP59+BT59</f>
        <v>0</v>
      </c>
      <c r="CB59" s="26">
        <f>+AH59+AT59+AZ59+BF59</f>
        <v>14</v>
      </c>
    </row>
    <row r="60" spans="1:80" ht="15">
      <c r="A60" s="62" t="s">
        <v>629</v>
      </c>
      <c r="B60" s="77" t="s">
        <v>2</v>
      </c>
      <c r="C60" s="53"/>
      <c r="D60" s="73"/>
      <c r="E60" s="53"/>
      <c r="F60" s="73"/>
      <c r="G60" s="53"/>
      <c r="H60" s="73"/>
      <c r="I60" s="53"/>
      <c r="J60" s="73"/>
      <c r="K60" s="53"/>
      <c r="L60" s="73"/>
      <c r="M60" s="53"/>
      <c r="N60" s="73"/>
      <c r="O60" s="53"/>
      <c r="P60" s="73"/>
      <c r="Q60" s="53"/>
      <c r="R60" s="73"/>
      <c r="S60" s="53"/>
      <c r="T60" s="73"/>
      <c r="U60" s="53"/>
      <c r="V60" s="73"/>
      <c r="W60" s="53"/>
      <c r="X60" s="73"/>
      <c r="Y60" s="53"/>
      <c r="Z60" s="73"/>
      <c r="AA60" s="53"/>
      <c r="AB60" s="73"/>
      <c r="AC60" s="56"/>
      <c r="AD60" s="73"/>
      <c r="AE60" s="56"/>
      <c r="AF60" s="73"/>
      <c r="AG60" s="56"/>
      <c r="AH60" s="73"/>
      <c r="AI60" s="56"/>
      <c r="AJ60" s="73"/>
      <c r="AK60" s="56"/>
      <c r="AL60" s="73"/>
      <c r="AM60" s="56"/>
      <c r="AN60" s="73"/>
      <c r="AO60" s="56"/>
      <c r="AP60" s="73"/>
      <c r="AQ60" s="56"/>
      <c r="AR60" s="73"/>
      <c r="AS60" s="56"/>
      <c r="AT60" s="73"/>
      <c r="AU60" s="56"/>
      <c r="AV60" s="73"/>
      <c r="AW60" s="56"/>
      <c r="AX60" s="73"/>
      <c r="AY60" s="56"/>
      <c r="AZ60" s="73"/>
      <c r="BA60" s="56"/>
      <c r="BB60" s="73"/>
      <c r="BC60" s="56"/>
      <c r="BD60" s="73"/>
      <c r="BE60" s="53" t="s">
        <v>7</v>
      </c>
      <c r="BF60" s="73"/>
      <c r="BG60" s="56">
        <v>55</v>
      </c>
      <c r="BH60" s="73"/>
      <c r="BJ60" s="73"/>
      <c r="BL60" s="73"/>
      <c r="BW60" s="53">
        <f>+D60+F60+H60+J60+L60+N60+P60+T60+R60+V60+X60+Z60+AB60+AD60+AF60+AH60+AJ60+AL60+AN60+AP60+AR60+AT60+AV60+AX60+AZ60+BB60+BD60+BF60+BH60+BJ60+BL60+BN60+BP60+BR60+BT60+BV60</f>
        <v>0</v>
      </c>
      <c r="BX60" s="53">
        <f>+D60+P60+AB60+AF60+AL60+AR60+AV60+BH60+BL60+BV60</f>
        <v>0</v>
      </c>
      <c r="BY60" s="53">
        <f>+L60+N60+V60+AD60+BD60+BJ60</f>
        <v>0</v>
      </c>
      <c r="BZ60" s="53">
        <f>+H60+J60+R60+AN60+BB60+BR60</f>
        <v>0</v>
      </c>
      <c r="CA60" s="53">
        <f>+F60+T60+X60+AJ60+AP60+AX60+BN60+BP60+BT60</f>
        <v>0</v>
      </c>
      <c r="CB60" s="26">
        <f>+AH60+AT60+AZ60+BF60</f>
        <v>0</v>
      </c>
    </row>
    <row r="61" spans="1:80" ht="15">
      <c r="A61" s="77" t="s">
        <v>404</v>
      </c>
      <c r="B61" s="66" t="s">
        <v>1</v>
      </c>
      <c r="C61" s="53"/>
      <c r="E61" s="53"/>
      <c r="G61" s="53"/>
      <c r="I61" s="53"/>
      <c r="K61" s="53">
        <v>8</v>
      </c>
      <c r="L61" s="5">
        <v>32</v>
      </c>
      <c r="M61" s="53">
        <v>11</v>
      </c>
      <c r="N61" s="5">
        <v>24</v>
      </c>
      <c r="O61" s="53"/>
      <c r="Q61" s="53"/>
      <c r="S61" s="53"/>
      <c r="U61" s="53">
        <v>3</v>
      </c>
      <c r="V61" s="15">
        <v>60</v>
      </c>
      <c r="W61" s="53"/>
      <c r="Y61" s="53"/>
      <c r="AA61" s="53"/>
      <c r="AC61" s="53">
        <v>3</v>
      </c>
      <c r="AD61" s="23">
        <v>60</v>
      </c>
      <c r="AE61" s="53"/>
      <c r="AG61" s="53"/>
      <c r="AI61" s="53"/>
      <c r="AK61" s="56">
        <v>43</v>
      </c>
      <c r="AM61" s="56"/>
      <c r="AO61" s="56"/>
      <c r="AQ61" s="56"/>
      <c r="AS61" s="56"/>
      <c r="AU61" s="56"/>
      <c r="AW61" s="56"/>
      <c r="AY61" s="56"/>
      <c r="BA61" s="56"/>
      <c r="BC61" s="53">
        <v>19</v>
      </c>
      <c r="BD61" s="52">
        <v>12</v>
      </c>
      <c r="BG61" s="56">
        <v>41</v>
      </c>
      <c r="BI61" s="53">
        <v>5</v>
      </c>
      <c r="BJ61" s="52">
        <v>45</v>
      </c>
      <c r="BK61" s="53" t="s">
        <v>7</v>
      </c>
      <c r="BW61" s="53">
        <f>+D61+F61+H61+J61+L61+N61+P61+T61+R61+V61+X61+Z61+AB61+AD61+AF61+AH61+AJ61+AL61+AN61+AP61+AR61+AT61+AV61+AX61+AZ61+BB61+BD61+BF61+BH61+BJ61+BL61+BN61+BP61+BR61+BT61+BV61</f>
        <v>233</v>
      </c>
      <c r="BX61" s="53">
        <f>+D61+P61+AB61+AF61+AL61+AR61+AV61+BH61+BL61+BV61</f>
        <v>0</v>
      </c>
      <c r="BY61" s="53">
        <f>+L61+N61+V61+AD61+BD61+BJ61</f>
        <v>233</v>
      </c>
      <c r="BZ61" s="53">
        <f>+H61+J61+R61+AN61+BB61+BR61</f>
        <v>0</v>
      </c>
      <c r="CA61" s="53">
        <f>+F61+T61+X61+AJ61+AP61+AX61+BN61+BP61+BT61</f>
        <v>0</v>
      </c>
      <c r="CB61" s="26">
        <f>+AH61+AT61+AZ61+BF61</f>
        <v>0</v>
      </c>
    </row>
    <row r="62" spans="1:80" ht="15">
      <c r="A62" s="62" t="s">
        <v>674</v>
      </c>
      <c r="B62" s="77" t="s">
        <v>671</v>
      </c>
      <c r="C62" s="53"/>
      <c r="E62" s="53"/>
      <c r="G62" s="53"/>
      <c r="I62" s="53"/>
      <c r="K62" s="53"/>
      <c r="M62" s="53"/>
      <c r="O62" s="53"/>
      <c r="Q62" s="53"/>
      <c r="S62" s="53"/>
      <c r="U62" s="53"/>
      <c r="W62" s="53"/>
      <c r="Y62" s="53"/>
      <c r="AA62" s="53"/>
      <c r="AC62" s="53"/>
      <c r="AE62" s="53"/>
      <c r="AG62" s="53"/>
      <c r="AI62" s="53"/>
      <c r="AK62" s="56"/>
      <c r="AM62" s="56"/>
      <c r="AO62" s="56"/>
      <c r="AQ62" s="56"/>
      <c r="AS62" s="56"/>
      <c r="AU62" s="56"/>
      <c r="AW62" s="56"/>
      <c r="AY62" s="56"/>
      <c r="BA62" s="56"/>
      <c r="BG62" s="56"/>
      <c r="BQ62" s="53">
        <v>51</v>
      </c>
      <c r="BW62" s="53">
        <f>+D62+F62+H62+J62+L62+N62+P62+T62+R62+V62+X62+Z62+AB62+AD62+AF62+AH62+AJ62+AL62+AN62+AP62+AR62+AT62+AV62+AX62+AZ62+BB62+BD62+BF62+BH62+BJ62+BL62+BN62+BP62+BR62+BT62+BV62</f>
        <v>0</v>
      </c>
      <c r="BX62" s="53">
        <f>+D62+P62+AB62+AF62+AL62+AR62+AV62+BH62+BL62+BV62</f>
        <v>0</v>
      </c>
      <c r="BY62" s="53">
        <f>+L62+N62+V62+AD62+BD62+BJ62</f>
        <v>0</v>
      </c>
      <c r="BZ62" s="53">
        <f>+H62+J62+R62+AN62+BB62+BR62</f>
        <v>0</v>
      </c>
      <c r="CA62" s="53">
        <f>+F62+T62+X62+AJ62+AP62+AX62+BN62+BP62+BT62</f>
        <v>0</v>
      </c>
      <c r="CB62" s="26">
        <f>+AH62+AT62+AZ62+BF62</f>
        <v>0</v>
      </c>
    </row>
    <row r="63" spans="1:80" ht="15">
      <c r="A63" s="77" t="s">
        <v>264</v>
      </c>
      <c r="B63" s="74" t="s">
        <v>1</v>
      </c>
      <c r="C63" s="53"/>
      <c r="E63" s="27">
        <v>38</v>
      </c>
      <c r="G63" s="53"/>
      <c r="I63" s="53"/>
      <c r="K63" s="53"/>
      <c r="M63" s="53"/>
      <c r="O63" s="53"/>
      <c r="Q63" s="53"/>
      <c r="S63" s="53">
        <v>6</v>
      </c>
      <c r="T63" s="15">
        <v>40</v>
      </c>
      <c r="U63" s="53"/>
      <c r="W63" s="56">
        <v>35</v>
      </c>
      <c r="Y63" s="56"/>
      <c r="AA63" s="56"/>
      <c r="AC63" s="56"/>
      <c r="AE63" s="56"/>
      <c r="AG63" s="35" t="s">
        <v>468</v>
      </c>
      <c r="AI63" s="53">
        <v>20</v>
      </c>
      <c r="AJ63" s="23">
        <v>11</v>
      </c>
      <c r="AK63" s="53"/>
      <c r="AM63" s="53"/>
      <c r="AO63" s="53">
        <v>29</v>
      </c>
      <c r="AP63" s="23">
        <v>2</v>
      </c>
      <c r="AQ63" s="53"/>
      <c r="AS63" s="53"/>
      <c r="AW63" s="53">
        <v>27</v>
      </c>
      <c r="AX63" s="52">
        <v>4</v>
      </c>
      <c r="AY63" s="53">
        <v>27</v>
      </c>
      <c r="AZ63" s="52">
        <v>4</v>
      </c>
      <c r="BM63" s="53">
        <v>6</v>
      </c>
      <c r="BN63" s="73">
        <v>40</v>
      </c>
      <c r="BO63" s="53">
        <v>39</v>
      </c>
      <c r="BQ63" s="53" t="s">
        <v>331</v>
      </c>
      <c r="BS63" s="53" t="s">
        <v>331</v>
      </c>
      <c r="BW63" s="53">
        <f>+D63+F63+H63+J63+L63+N63+P63+T63+R63+V63+X63+Z63+AB63+AD63+AF63+AH63+AJ63+AL63+AN63+AP63+AR63+AT63+AV63+AX63+AZ63+BB63+BD63+BF63+BH63+BJ63+BL63+BN63+BP63+BR63+BT63+BV63</f>
        <v>101</v>
      </c>
      <c r="BX63" s="53">
        <f>+D63+P63+AB63+AF63+AL63+AR63+AV63+BH63+BL63+BV63</f>
        <v>0</v>
      </c>
      <c r="BY63" s="53">
        <f>+L63+N63+V63+AD63+BD63+BJ63</f>
        <v>0</v>
      </c>
      <c r="BZ63" s="53">
        <f>+H63+J63+R63+AN63+BB63+BR63</f>
        <v>0</v>
      </c>
      <c r="CA63" s="53">
        <f>+F63+T63+X63+AJ63+AP63+AX63+BN63+BP63+BT63</f>
        <v>97</v>
      </c>
      <c r="CB63" s="26">
        <f>+AH63+AT63+AZ63+BF63</f>
        <v>4</v>
      </c>
    </row>
    <row r="64" spans="1:80" ht="15">
      <c r="A64" s="77" t="s">
        <v>613</v>
      </c>
      <c r="B64" s="29" t="s">
        <v>13</v>
      </c>
      <c r="C64" s="53"/>
      <c r="E64" s="53"/>
      <c r="G64" s="53"/>
      <c r="I64" s="53"/>
      <c r="K64" s="53"/>
      <c r="M64" s="53"/>
      <c r="O64" s="53"/>
      <c r="Q64" s="53"/>
      <c r="S64" s="53"/>
      <c r="U64" s="53"/>
      <c r="W64" s="53"/>
      <c r="Y64" s="53"/>
      <c r="AA64" s="53"/>
      <c r="AC64" s="53"/>
      <c r="AE64" s="53"/>
      <c r="AG64" s="53"/>
      <c r="AI64" s="53"/>
      <c r="AK64" s="53"/>
      <c r="AM64" s="53"/>
      <c r="AO64" s="53"/>
      <c r="AQ64" s="53"/>
      <c r="AS64" s="53"/>
      <c r="BA64" s="56">
        <v>41</v>
      </c>
      <c r="BC64" s="56"/>
      <c r="BW64" s="53">
        <f>+D64+F64+H64+J64+L64+N64+P64+T64+R64+V64+X64+Z64+AB64+AD64+AF64+AH64+AJ64+AL64+AN64+AP64+AR64+AT64+AV64+AX64+AZ64+BB64+BD64+BF64+BH64+BJ64+BL64+BN64+BP64+BR64+BT64+BV64</f>
        <v>0</v>
      </c>
      <c r="BX64" s="53">
        <f>+D64+P64+AB64+AF64+AL64+AR64+AV64+BH64+BL64+BV64</f>
        <v>0</v>
      </c>
      <c r="BY64" s="53">
        <f>+L64+N64+V64+AD64+BD64+BJ64</f>
        <v>0</v>
      </c>
      <c r="BZ64" s="53">
        <f>+H64+J64+R64+AN64+BB64+BR64</f>
        <v>0</v>
      </c>
      <c r="CA64" s="53">
        <f>+F64+T64+X64+AJ64+AP64+AX64+BN64+BP64+BT64</f>
        <v>0</v>
      </c>
      <c r="CB64" s="26">
        <f>+AH64+AT64+AZ64+BF64</f>
        <v>0</v>
      </c>
    </row>
    <row r="65" spans="1:80" ht="15">
      <c r="A65" s="77" t="s">
        <v>265</v>
      </c>
      <c r="B65" s="74" t="s">
        <v>8</v>
      </c>
      <c r="C65" s="22"/>
      <c r="E65" s="53">
        <v>18</v>
      </c>
      <c r="F65" s="5">
        <v>13</v>
      </c>
      <c r="G65" s="53"/>
      <c r="I65" s="53"/>
      <c r="K65" s="53"/>
      <c r="M65" s="53"/>
      <c r="O65" s="53"/>
      <c r="Q65" s="53"/>
      <c r="S65" s="53"/>
      <c r="U65" s="53"/>
      <c r="W65" s="53"/>
      <c r="Y65" s="53"/>
      <c r="AA65" s="53"/>
      <c r="AC65" s="56" t="s">
        <v>7</v>
      </c>
      <c r="AE65" s="56"/>
      <c r="AG65" s="25">
        <v>12</v>
      </c>
      <c r="AH65" s="23">
        <v>22</v>
      </c>
      <c r="AI65" s="56" t="s">
        <v>331</v>
      </c>
      <c r="AK65" s="56"/>
      <c r="AM65" s="53">
        <v>13</v>
      </c>
      <c r="AN65" s="23">
        <v>20</v>
      </c>
      <c r="AO65" s="53">
        <v>18</v>
      </c>
      <c r="AP65" s="23">
        <v>13</v>
      </c>
      <c r="AQ65" s="56">
        <v>68</v>
      </c>
      <c r="AS65" s="53">
        <v>10</v>
      </c>
      <c r="AT65" s="23">
        <v>26</v>
      </c>
      <c r="AW65" s="53">
        <v>7</v>
      </c>
      <c r="AX65" s="52">
        <v>36</v>
      </c>
      <c r="AY65" s="53">
        <v>10</v>
      </c>
      <c r="AZ65" s="52">
        <v>26</v>
      </c>
      <c r="BA65" s="56" t="s">
        <v>331</v>
      </c>
      <c r="BC65" s="56">
        <v>46</v>
      </c>
      <c r="BE65" s="53">
        <v>29</v>
      </c>
      <c r="BF65" s="52">
        <v>2</v>
      </c>
      <c r="BM65" s="53">
        <v>1</v>
      </c>
      <c r="BN65" s="73">
        <v>100</v>
      </c>
      <c r="BO65" s="53">
        <v>3</v>
      </c>
      <c r="BP65" s="73">
        <v>60</v>
      </c>
      <c r="BQ65" s="53">
        <v>18</v>
      </c>
      <c r="BR65" s="73">
        <v>13</v>
      </c>
      <c r="BS65" s="53">
        <v>8</v>
      </c>
      <c r="BT65" s="73">
        <v>32</v>
      </c>
      <c r="BW65" s="53">
        <f>+D65+F65+H65+J65+L65+N65+P65+T65+R65+V65+X65+Z65+AB65+AD65+AF65+AH65+AJ65+AL65+AN65+AP65+AR65+AT65+AV65+AX65+AZ65+BB65+BD65+BF65+BH65+BJ65+BL65+BN65+BP65+BR65+BT65+BV65</f>
        <v>363</v>
      </c>
      <c r="BX65" s="53">
        <f>+D65+P65+AB65+AF65+AL65+AR65+AV65+BH65+BL65+BV65</f>
        <v>0</v>
      </c>
      <c r="BY65" s="53">
        <f>+L65+N65+V65+AD65+BD65+BJ65</f>
        <v>0</v>
      </c>
      <c r="BZ65" s="53">
        <f>+H65+J65+R65+AN65+BB65+BR65</f>
        <v>33</v>
      </c>
      <c r="CA65" s="53">
        <f>+F65+T65+X65+AJ65+AP65+AX65+BN65+BP65+BT65</f>
        <v>254</v>
      </c>
      <c r="CB65" s="26">
        <f>+AH65+AT65+AZ65+BF65</f>
        <v>76</v>
      </c>
    </row>
    <row r="66" spans="1:80" ht="15">
      <c r="A66" s="77" t="s">
        <v>266</v>
      </c>
      <c r="B66" s="74" t="s">
        <v>10</v>
      </c>
      <c r="C66" s="53"/>
      <c r="E66" s="53">
        <v>16</v>
      </c>
      <c r="F66" s="5">
        <v>15</v>
      </c>
      <c r="G66" s="25">
        <v>19</v>
      </c>
      <c r="H66" s="5">
        <v>12</v>
      </c>
      <c r="I66" s="25">
        <v>6</v>
      </c>
      <c r="J66" s="5">
        <v>40</v>
      </c>
      <c r="K66" s="27" t="s">
        <v>7</v>
      </c>
      <c r="M66" s="27"/>
      <c r="O66" s="27"/>
      <c r="Q66" s="53">
        <v>14</v>
      </c>
      <c r="R66" s="15">
        <v>18</v>
      </c>
      <c r="S66" s="53">
        <v>15</v>
      </c>
      <c r="T66" s="15">
        <v>16</v>
      </c>
      <c r="U66" s="56" t="s">
        <v>352</v>
      </c>
      <c r="W66" s="53">
        <v>14</v>
      </c>
      <c r="X66" s="23">
        <v>18</v>
      </c>
      <c r="Y66" s="53">
        <v>9</v>
      </c>
      <c r="Z66" s="23">
        <v>15</v>
      </c>
      <c r="AA66" s="53"/>
      <c r="AC66" s="56">
        <v>49</v>
      </c>
      <c r="AE66" s="56"/>
      <c r="AG66" s="25">
        <v>11</v>
      </c>
      <c r="AH66" s="23">
        <v>24</v>
      </c>
      <c r="AI66" s="53">
        <v>19</v>
      </c>
      <c r="AJ66" s="23">
        <v>12</v>
      </c>
      <c r="AK66" s="53"/>
      <c r="AM66" s="53">
        <v>17</v>
      </c>
      <c r="AN66" s="23">
        <v>14</v>
      </c>
      <c r="AO66" s="53">
        <v>5</v>
      </c>
      <c r="AP66" s="23">
        <v>45</v>
      </c>
      <c r="AQ66" s="56">
        <v>65</v>
      </c>
      <c r="AS66" s="53">
        <v>5</v>
      </c>
      <c r="AT66" s="23">
        <v>45</v>
      </c>
      <c r="AW66" s="53">
        <v>29</v>
      </c>
      <c r="AX66" s="52">
        <v>2</v>
      </c>
      <c r="AY66" s="53">
        <v>11</v>
      </c>
      <c r="AZ66" s="52">
        <v>24</v>
      </c>
      <c r="BA66" s="53">
        <v>18</v>
      </c>
      <c r="BB66" s="52">
        <v>13</v>
      </c>
      <c r="BE66" s="53">
        <v>28</v>
      </c>
      <c r="BF66" s="52">
        <v>3</v>
      </c>
      <c r="BM66" s="53">
        <v>31</v>
      </c>
      <c r="BO66" s="53">
        <v>22</v>
      </c>
      <c r="BP66" s="73">
        <v>9</v>
      </c>
      <c r="BQ66" s="53">
        <v>28</v>
      </c>
      <c r="BR66" s="73">
        <v>3</v>
      </c>
      <c r="BS66" s="53">
        <v>6</v>
      </c>
      <c r="BT66" s="73">
        <v>40</v>
      </c>
      <c r="BW66" s="53">
        <f>+D66+F66+H66+J66+L66+N66+P66+T66+R66+V66+X66+Z66+AB66+AD66+AF66+AH66+AJ66+AL66+AN66+AP66+AR66+AT66+AV66+AX66+AZ66+BB66+BD66+BF66+BH66+BJ66+BL66+BN66+BP66+BR66+BT66+BV66</f>
        <v>368</v>
      </c>
      <c r="BX66" s="53">
        <f>+D66+P66+AB66+AF66+AL66+AR66+AV66+BH66+BL66+BV66</f>
        <v>0</v>
      </c>
      <c r="BY66" s="53">
        <f>+L66+N66+V66+AD66+BD66+BJ66</f>
        <v>0</v>
      </c>
      <c r="BZ66" s="53">
        <f>+H66+J66+R66+AN66+BB66+BR66</f>
        <v>100</v>
      </c>
      <c r="CA66" s="53">
        <f>+F66+T66+X66+AJ66+AP66+AX66+BN66+BP66+BT66</f>
        <v>157</v>
      </c>
      <c r="CB66" s="26">
        <f>+AH66+AT66+AZ66+BF66</f>
        <v>96</v>
      </c>
    </row>
    <row r="67" spans="1:80" ht="15">
      <c r="A67" s="77" t="s">
        <v>267</v>
      </c>
      <c r="B67" s="74" t="s">
        <v>11</v>
      </c>
      <c r="C67" s="53"/>
      <c r="E67" s="27" t="s">
        <v>331</v>
      </c>
      <c r="G67" s="27">
        <v>49</v>
      </c>
      <c r="I67" s="27">
        <v>40</v>
      </c>
      <c r="K67" s="27"/>
      <c r="M67" s="27"/>
      <c r="O67" s="27"/>
      <c r="Q67" s="56">
        <v>44</v>
      </c>
      <c r="S67" s="56">
        <v>51</v>
      </c>
      <c r="U67" s="56"/>
      <c r="W67" s="56"/>
      <c r="Y67" s="56"/>
      <c r="AA67" s="56"/>
      <c r="AC67" s="56"/>
      <c r="AE67" s="56"/>
      <c r="AG67" s="56"/>
      <c r="AI67" s="56" t="s">
        <v>331</v>
      </c>
      <c r="AK67" s="56"/>
      <c r="AM67" s="56">
        <v>35</v>
      </c>
      <c r="AO67" s="56">
        <v>47</v>
      </c>
      <c r="AQ67" s="56"/>
      <c r="AS67" s="56"/>
      <c r="AU67" s="56"/>
      <c r="AW67" s="56">
        <v>41</v>
      </c>
      <c r="AY67" s="56"/>
      <c r="BA67" s="56" t="s">
        <v>331</v>
      </c>
      <c r="BC67" s="56"/>
      <c r="BM67" s="53">
        <v>27</v>
      </c>
      <c r="BN67" s="73">
        <v>4</v>
      </c>
      <c r="BO67" s="53">
        <v>25</v>
      </c>
      <c r="BP67" s="73">
        <v>6</v>
      </c>
      <c r="BQ67" s="53">
        <v>38</v>
      </c>
      <c r="BW67" s="53">
        <f>+D67+F67+H67+J67+L67+N67+P67+T67+R67+V67+X67+Z67+AB67+AD67+AF67+AH67+AJ67+AL67+AN67+AP67+AR67+AT67+AV67+AX67+AZ67+BB67+BD67+BF67+BH67+BJ67+BL67+BN67+BP67+BR67+BT67+BV67</f>
        <v>10</v>
      </c>
      <c r="BX67" s="53">
        <f>+D67+P67+AB67+AF67+AL67+AR67+AV67+BH67+BL67+BV67</f>
        <v>0</v>
      </c>
      <c r="BY67" s="53">
        <f>+L67+N67+V67+AD67+BD67+BJ67</f>
        <v>0</v>
      </c>
      <c r="BZ67" s="53">
        <f>+H67+J67+R67+AN67+BB67+BR67</f>
        <v>0</v>
      </c>
      <c r="CA67" s="53">
        <f>+F67+T67+X67+AJ67+AP67+AX67+BN67+BP67+BT67</f>
        <v>10</v>
      </c>
      <c r="CB67" s="26">
        <f>+AH67+AT67+AZ67+BF67</f>
        <v>0</v>
      </c>
    </row>
    <row r="68" spans="1:80" ht="15">
      <c r="A68" s="66" t="s">
        <v>357</v>
      </c>
      <c r="B68" s="66" t="s">
        <v>11</v>
      </c>
      <c r="C68" s="53"/>
      <c r="E68" s="53"/>
      <c r="G68" s="53"/>
      <c r="I68" s="27">
        <v>49</v>
      </c>
      <c r="K68" s="27">
        <v>34</v>
      </c>
      <c r="M68" s="27">
        <v>44</v>
      </c>
      <c r="O68" s="27"/>
      <c r="Q68" s="27"/>
      <c r="S68" s="27"/>
      <c r="U68" s="56">
        <v>39</v>
      </c>
      <c r="W68" s="56"/>
      <c r="Y68" s="56"/>
      <c r="AA68" s="56"/>
      <c r="AC68" s="56">
        <v>40</v>
      </c>
      <c r="AE68" s="56"/>
      <c r="AG68" s="56"/>
      <c r="AI68" s="56"/>
      <c r="AK68" s="56"/>
      <c r="AM68" s="56"/>
      <c r="AO68" s="56"/>
      <c r="AQ68" s="56">
        <v>37</v>
      </c>
      <c r="AS68" s="56"/>
      <c r="AU68" s="56">
        <v>41</v>
      </c>
      <c r="AW68" s="56"/>
      <c r="AY68" s="56"/>
      <c r="BA68" s="53">
        <v>11</v>
      </c>
      <c r="BB68" s="52">
        <v>24</v>
      </c>
      <c r="BC68" s="53">
        <v>18</v>
      </c>
      <c r="BD68" s="52">
        <v>13</v>
      </c>
      <c r="BI68" s="53" t="s">
        <v>7</v>
      </c>
      <c r="BM68" s="53">
        <v>53</v>
      </c>
      <c r="BO68" s="53">
        <v>52</v>
      </c>
      <c r="BQ68" s="53">
        <v>49</v>
      </c>
      <c r="BW68" s="53">
        <f>+D68+F68+H68+J68+L68+N68+P68+T68+R68+V68+X68+Z68+AB68+AD68+AF68+AH68+AJ68+AL68+AN68+AP68+AR68+AT68+AV68+AX68+AZ68+BB68+BD68+BF68+BH68+BJ68+BL68+BN68+BP68+BR68+BT68+BV68</f>
        <v>37</v>
      </c>
      <c r="BX68" s="53">
        <f>+D68+P68+AB68+AF68+AL68+AR68+AV68+BH68+BL68+BV68</f>
        <v>0</v>
      </c>
      <c r="BY68" s="53">
        <f>+L68+N68+V68+AD68+BD68+BJ68</f>
        <v>13</v>
      </c>
      <c r="BZ68" s="53">
        <f>+H68+J68+R68+AN68+BB68+BR68</f>
        <v>24</v>
      </c>
      <c r="CA68" s="53">
        <f>+F68+T68+X68+AJ68+AP68+AX68+BN68+BP68+BT68</f>
        <v>0</v>
      </c>
      <c r="CB68" s="26">
        <f>+AH68+AT68+AZ68+BF68</f>
        <v>0</v>
      </c>
    </row>
    <row r="69" spans="1:80" ht="15">
      <c r="A69" s="28" t="s">
        <v>350</v>
      </c>
      <c r="B69" s="57" t="s">
        <v>11</v>
      </c>
      <c r="C69" s="53"/>
      <c r="D69" s="52"/>
      <c r="E69" s="53"/>
      <c r="F69" s="52"/>
      <c r="G69" s="27">
        <v>63</v>
      </c>
      <c r="H69" s="52"/>
      <c r="I69" s="27" t="s">
        <v>331</v>
      </c>
      <c r="J69" s="52"/>
      <c r="K69" s="27"/>
      <c r="L69" s="52"/>
      <c r="M69" s="27"/>
      <c r="N69" s="52"/>
      <c r="O69" s="27"/>
      <c r="P69" s="52"/>
      <c r="Q69" s="56">
        <v>44</v>
      </c>
      <c r="R69" s="52"/>
      <c r="S69" s="56"/>
      <c r="T69" s="52"/>
      <c r="U69" s="56"/>
      <c r="V69" s="52"/>
      <c r="W69" s="56"/>
      <c r="X69" s="52"/>
      <c r="Y69" s="56"/>
      <c r="Z69" s="52"/>
      <c r="AA69" s="56"/>
      <c r="AB69" s="52"/>
      <c r="AC69" s="56"/>
      <c r="AD69" s="52"/>
      <c r="AE69" s="56"/>
      <c r="AF69" s="52"/>
      <c r="AG69" s="56"/>
      <c r="AH69" s="52"/>
      <c r="AI69" s="56"/>
      <c r="AJ69" s="52"/>
      <c r="AK69" s="56"/>
      <c r="AL69" s="52"/>
      <c r="AM69" s="56" t="s">
        <v>331</v>
      </c>
      <c r="AN69" s="52"/>
      <c r="AO69" s="56"/>
      <c r="AP69" s="52"/>
      <c r="AQ69" s="56"/>
      <c r="AR69" s="52"/>
      <c r="AS69" s="56"/>
      <c r="AT69" s="52"/>
      <c r="AU69" s="56"/>
      <c r="AW69" s="56"/>
      <c r="AY69" s="56"/>
      <c r="BA69" s="56">
        <v>49</v>
      </c>
      <c r="BC69" s="56"/>
      <c r="BW69" s="53">
        <f>+D69+F69+H69+J69+L69+N69+P69+T69+R69+V69+X69+Z69+AB69+AD69+AF69+AH69+AJ69+AL69+AN69+AP69+AR69+AT69+AV69+AX69+AZ69+BB69+BD69+BF69+BH69+BJ69+BL69+BN69+BP69+BR69+BT69+BV69</f>
        <v>0</v>
      </c>
      <c r="BX69" s="53">
        <f>+D69+P69+AB69+AF69+AL69+AR69+AV69+BH69+BL69+BV69</f>
        <v>0</v>
      </c>
      <c r="BY69" s="53">
        <f>+L69+N69+V69+AD69+BD69+BJ69</f>
        <v>0</v>
      </c>
      <c r="BZ69" s="53">
        <f>+H69+J69+R69+AN69+BB69+BR69</f>
        <v>0</v>
      </c>
      <c r="CA69" s="53">
        <f>+F69+T69+X69+AJ69+AP69+AX69+BN69+BP69+BT69</f>
        <v>0</v>
      </c>
      <c r="CB69" s="26">
        <f>+AH69+AT69+AZ69+BF69</f>
        <v>0</v>
      </c>
    </row>
    <row r="70" spans="1:80" ht="15">
      <c r="A70" s="77" t="s">
        <v>268</v>
      </c>
      <c r="B70" s="74" t="s">
        <v>5</v>
      </c>
      <c r="C70" s="53"/>
      <c r="E70" s="27">
        <v>56</v>
      </c>
      <c r="G70" s="53"/>
      <c r="I70" s="53"/>
      <c r="K70" s="53"/>
      <c r="M70" s="53"/>
      <c r="O70" s="53"/>
      <c r="Q70" s="53"/>
      <c r="S70" s="56">
        <v>43</v>
      </c>
      <c r="U70" s="56"/>
      <c r="W70" s="56"/>
      <c r="Y70" s="56"/>
      <c r="AA70" s="56"/>
      <c r="AC70" s="56"/>
      <c r="AE70" s="56"/>
      <c r="AG70" s="56"/>
      <c r="AI70" s="56"/>
      <c r="AK70" s="56"/>
      <c r="AM70" s="56"/>
      <c r="AO70" s="56"/>
      <c r="AQ70" s="56"/>
      <c r="AS70" s="56"/>
      <c r="AU70" s="56"/>
      <c r="AW70" s="56">
        <v>48</v>
      </c>
      <c r="AY70" s="53">
        <v>21</v>
      </c>
      <c r="AZ70" s="52">
        <v>10</v>
      </c>
      <c r="BA70" s="56" t="s">
        <v>331</v>
      </c>
      <c r="BC70" s="56"/>
      <c r="BM70" s="53" t="s">
        <v>331</v>
      </c>
      <c r="BO70" s="53">
        <v>35</v>
      </c>
      <c r="BQ70" s="53">
        <v>29</v>
      </c>
      <c r="BR70" s="73">
        <v>2</v>
      </c>
      <c r="BW70" s="53">
        <f>+D70+F70+H70+J70+L70+N70+P70+T70+R70+V70+X70+Z70+AB70+AD70+AF70+AH70+AJ70+AL70+AN70+AP70+AR70+AT70+AV70+AX70+AZ70+BB70+BD70+BF70+BH70+BJ70+BL70+BN70+BP70+BR70+BT70+BV70</f>
        <v>12</v>
      </c>
      <c r="BX70" s="53">
        <f>+D70+P70+AB70+AF70+AL70+AR70+AV70+BH70+BL70+BV70</f>
        <v>0</v>
      </c>
      <c r="BY70" s="53">
        <f>+L70+N70+V70+AD70+BD70+BJ70</f>
        <v>0</v>
      </c>
      <c r="BZ70" s="53">
        <f>+H70+J70+R70+AN70+BB70+BR70</f>
        <v>2</v>
      </c>
      <c r="CA70" s="53">
        <f>+F70+T70+X70+AJ70+AP70+AX70+BN70+BP70+BT70</f>
        <v>0</v>
      </c>
      <c r="CB70" s="26">
        <f>+AH70+AT70+AZ70+BF70</f>
        <v>10</v>
      </c>
    </row>
    <row r="71" spans="1:80" ht="15">
      <c r="A71" s="77" t="s">
        <v>453</v>
      </c>
      <c r="B71" s="66" t="s">
        <v>8</v>
      </c>
      <c r="C71" s="53"/>
      <c r="E71" s="53"/>
      <c r="G71" s="53"/>
      <c r="I71" s="53"/>
      <c r="K71" s="53"/>
      <c r="M71" s="53"/>
      <c r="O71" s="53"/>
      <c r="Q71" s="53"/>
      <c r="S71" s="56">
        <v>41</v>
      </c>
      <c r="U71" s="56"/>
      <c r="W71" s="56">
        <v>33</v>
      </c>
      <c r="Y71" s="56"/>
      <c r="AA71" s="56"/>
      <c r="AC71" s="56"/>
      <c r="AE71" s="56"/>
      <c r="AG71" s="56"/>
      <c r="AI71" s="56"/>
      <c r="AK71" s="56"/>
      <c r="AM71" s="56"/>
      <c r="AO71" s="56"/>
      <c r="AQ71" s="56"/>
      <c r="AS71" s="56"/>
      <c r="AU71" s="56"/>
      <c r="AW71" s="56"/>
      <c r="AY71" s="56"/>
      <c r="BA71" s="56"/>
      <c r="BC71" s="56"/>
      <c r="BW71" s="53">
        <f>+D71+F71+H71+J71+L71+N71+P71+T71+R71+V71+X71+Z71+AB71+AD71+AF71+AH71+AJ71+AL71+AN71+AP71+AR71+AT71+AV71+AX71+AZ71+BB71+BD71+BF71+BH71+BJ71+BL71+BN71+BP71+BR71+BT71+BV71</f>
        <v>0</v>
      </c>
      <c r="BX71" s="53">
        <f>+D71+P71+AB71+AF71+AL71+AR71+AV71+BH71+BL71+BV71</f>
        <v>0</v>
      </c>
      <c r="BY71" s="53">
        <f>+L71+N71+V71+AD71+BD71+BJ71</f>
        <v>0</v>
      </c>
      <c r="BZ71" s="53">
        <f>+H71+J71+R71+AN71+BB71+BR71</f>
        <v>0</v>
      </c>
      <c r="CA71" s="53">
        <f>+F71+T71+X71+AJ71+AP71+AX71+BN71+BP71+BT71</f>
        <v>0</v>
      </c>
      <c r="CB71" s="26">
        <f>+AH71+AT71+AZ71+BF71</f>
        <v>0</v>
      </c>
    </row>
    <row r="72" spans="1:80" ht="15">
      <c r="A72" s="66" t="s">
        <v>426</v>
      </c>
      <c r="B72" s="66" t="s">
        <v>1</v>
      </c>
      <c r="C72" s="53"/>
      <c r="E72" s="53"/>
      <c r="G72" s="53"/>
      <c r="I72" s="53"/>
      <c r="K72" s="53"/>
      <c r="M72" s="27">
        <v>38</v>
      </c>
      <c r="O72" s="27"/>
      <c r="Q72" s="27"/>
      <c r="S72" s="27"/>
      <c r="U72" s="53">
        <v>12</v>
      </c>
      <c r="V72" s="15">
        <v>22</v>
      </c>
      <c r="W72" s="53"/>
      <c r="Y72" s="53"/>
      <c r="AA72" s="53"/>
      <c r="AC72" s="56">
        <v>44</v>
      </c>
      <c r="AE72" s="56"/>
      <c r="AG72" s="56"/>
      <c r="AI72" s="56"/>
      <c r="AK72" s="56"/>
      <c r="AM72" s="56"/>
      <c r="AO72" s="56"/>
      <c r="AQ72" s="56"/>
      <c r="AS72" s="56"/>
      <c r="AU72" s="56"/>
      <c r="AW72" s="56"/>
      <c r="AY72" s="56"/>
      <c r="BA72" s="53">
        <v>10</v>
      </c>
      <c r="BB72" s="52">
        <v>26</v>
      </c>
      <c r="BC72" s="53">
        <v>12</v>
      </c>
      <c r="BD72" s="52">
        <v>22</v>
      </c>
      <c r="BI72" s="53" t="s">
        <v>7</v>
      </c>
      <c r="BQ72" s="53">
        <v>36</v>
      </c>
      <c r="BW72" s="53">
        <f>+D72+F72+H72+J72+L72+N72+P72+T72+R72+V72+X72+Z72+AB72+AD72+AF72+AH72+AJ72+AL72+AN72+AP72+AR72+AT72+AV72+AX72+AZ72+BB72+BD72+BF72+BH72+BJ72+BL72+BN72+BP72+BR72+BT72+BV72</f>
        <v>70</v>
      </c>
      <c r="BX72" s="53">
        <f>+D72+P72+AB72+AF72+AL72+AR72+AV72+BH72+BL72+BV72</f>
        <v>0</v>
      </c>
      <c r="BY72" s="53">
        <f>+L72+N72+V72+AD72+BD72+BJ72</f>
        <v>44</v>
      </c>
      <c r="BZ72" s="53">
        <f>+H72+J72+R72+AN72+BB72+BR72</f>
        <v>26</v>
      </c>
      <c r="CA72" s="53">
        <f>+F72+T72+X72+AJ72+AP72+AX72+BN72+BP72+BT72</f>
        <v>0</v>
      </c>
      <c r="CB72" s="26">
        <f>+AH72+AT72+AZ72+BF72</f>
        <v>0</v>
      </c>
    </row>
    <row r="73" spans="1:80" ht="15">
      <c r="A73" s="66" t="s">
        <v>424</v>
      </c>
      <c r="B73" s="66" t="s">
        <v>9</v>
      </c>
      <c r="C73" s="53"/>
      <c r="E73" s="53"/>
      <c r="G73" s="53"/>
      <c r="I73" s="53"/>
      <c r="K73" s="53"/>
      <c r="M73" s="27">
        <v>45</v>
      </c>
      <c r="O73" s="27"/>
      <c r="Q73" s="27"/>
      <c r="S73" s="27"/>
      <c r="U73" s="56">
        <v>54</v>
      </c>
      <c r="W73" s="56"/>
      <c r="Y73" s="56"/>
      <c r="AA73" s="56"/>
      <c r="AC73" s="56"/>
      <c r="AE73" s="56"/>
      <c r="AG73" s="56"/>
      <c r="AI73" s="56"/>
      <c r="AK73" s="56"/>
      <c r="AM73" s="56"/>
      <c r="AO73" s="56"/>
      <c r="AQ73" s="56"/>
      <c r="AS73" s="56"/>
      <c r="AU73" s="56"/>
      <c r="AW73" s="56"/>
      <c r="AY73" s="56"/>
      <c r="BA73" s="56"/>
      <c r="BC73" s="56"/>
      <c r="BW73" s="53">
        <f>+D73+F73+H73+J73+L73+N73+P73+T73+R73+V73+X73+Z73+AB73+AD73+AF73+AH73+AJ73+AL73+AN73+AP73+AR73+AT73+AV73+AX73+AZ73+BB73+BD73+BF73+BH73+BJ73+BL73+BN73+BP73+BR73+BT73+BV73</f>
        <v>0</v>
      </c>
      <c r="BX73" s="53">
        <f>+D73+P73+AB73+AF73+AL73+AR73+AV73+BH73+BL73+BV73</f>
        <v>0</v>
      </c>
      <c r="BY73" s="53">
        <f>+L73+N73+V73+AD73+BD73+BJ73</f>
        <v>0</v>
      </c>
      <c r="BZ73" s="53">
        <f>+H73+J73+R73+AN73+BB73+BR73</f>
        <v>0</v>
      </c>
      <c r="CA73" s="53">
        <f>+F73+T73+X73+AJ73+AP73+AX73+BN73+BP73+BT73</f>
        <v>0</v>
      </c>
      <c r="CB73" s="26">
        <f>+AH73+AT73+AZ73+BF73</f>
        <v>0</v>
      </c>
    </row>
    <row r="74" spans="1:80" ht="15">
      <c r="A74" s="77" t="s">
        <v>269</v>
      </c>
      <c r="B74" s="74" t="s">
        <v>11</v>
      </c>
      <c r="C74" s="53"/>
      <c r="E74" s="27">
        <v>36</v>
      </c>
      <c r="G74" s="25">
        <v>20</v>
      </c>
      <c r="H74" s="5">
        <v>11</v>
      </c>
      <c r="I74" s="27">
        <v>31</v>
      </c>
      <c r="K74" s="27"/>
      <c r="M74" s="27"/>
      <c r="O74" s="27"/>
      <c r="Q74" s="56">
        <v>47</v>
      </c>
      <c r="S74" s="56">
        <v>33</v>
      </c>
      <c r="U74" s="56"/>
      <c r="W74" s="53">
        <v>20</v>
      </c>
      <c r="X74" s="23">
        <v>11</v>
      </c>
      <c r="Y74" s="53"/>
      <c r="AA74" s="53"/>
      <c r="AC74" s="53"/>
      <c r="AE74" s="53"/>
      <c r="AG74" s="53"/>
      <c r="AI74" s="53">
        <v>28</v>
      </c>
      <c r="AJ74" s="23">
        <v>3</v>
      </c>
      <c r="AK74" s="53"/>
      <c r="AM74" s="56" t="s">
        <v>331</v>
      </c>
      <c r="AO74" s="53">
        <v>28</v>
      </c>
      <c r="AP74" s="23">
        <v>3</v>
      </c>
      <c r="AQ74" s="53"/>
      <c r="AS74" s="53"/>
      <c r="AW74" s="56">
        <v>35</v>
      </c>
      <c r="AY74" s="56"/>
      <c r="BA74" s="56">
        <v>34</v>
      </c>
      <c r="BC74" s="56"/>
      <c r="BW74" s="53">
        <f>+D74+F74+H74+J74+L74+N74+P74+T74+R74+V74+X74+Z74+AB74+AD74+AF74+AH74+AJ74+AL74+AN74+AP74+AR74+AT74+AV74+AX74+AZ74+BB74+BD74+BF74+BH74+BJ74+BL74+BN74+BP74+BR74+BT74+BV74</f>
        <v>28</v>
      </c>
      <c r="BX74" s="53">
        <f>+D74+P74+AB74+AF74+AL74+AR74+AV74+BH74+BL74+BV74</f>
        <v>0</v>
      </c>
      <c r="BY74" s="53">
        <f>+L74+N74+V74+AD74+BD74+BJ74</f>
        <v>0</v>
      </c>
      <c r="BZ74" s="53">
        <f>+H74+J74+R74+AN74+BB74+BR74</f>
        <v>11</v>
      </c>
      <c r="CA74" s="53">
        <f>+F74+T74+X74+AJ74+AP74+AX74+BN74+BP74+BT74</f>
        <v>17</v>
      </c>
      <c r="CB74" s="26">
        <f>+AH74+AT74+AZ74+BF74</f>
        <v>0</v>
      </c>
    </row>
    <row r="75" spans="1:80" ht="15">
      <c r="A75" s="66" t="s">
        <v>243</v>
      </c>
      <c r="B75" s="74" t="s">
        <v>167</v>
      </c>
      <c r="C75" s="27">
        <v>43</v>
      </c>
      <c r="G75" s="56"/>
      <c r="I75" s="56"/>
      <c r="K75" s="56"/>
      <c r="M75" s="56"/>
      <c r="O75" s="56"/>
      <c r="Q75" s="56"/>
      <c r="S75" s="56"/>
      <c r="U75" s="56"/>
      <c r="W75" s="56"/>
      <c r="Y75" s="56"/>
      <c r="AA75" s="56">
        <v>60</v>
      </c>
      <c r="AC75" s="56"/>
      <c r="AE75" s="56"/>
      <c r="AG75" s="56"/>
      <c r="AI75" s="56"/>
      <c r="AK75" s="56"/>
      <c r="AM75" s="56"/>
      <c r="AO75" s="56"/>
      <c r="AQ75" s="56"/>
      <c r="AS75" s="56"/>
      <c r="AU75" s="56"/>
      <c r="AW75" s="56"/>
      <c r="AY75" s="56"/>
      <c r="BA75" s="56"/>
      <c r="BC75" s="56"/>
      <c r="BE75" s="53">
        <v>21</v>
      </c>
      <c r="BF75" s="52">
        <v>10</v>
      </c>
      <c r="BG75" s="56" t="s">
        <v>7</v>
      </c>
      <c r="BK75" s="53">
        <v>40</v>
      </c>
      <c r="BW75" s="53">
        <f>+D75+F75+H75+J75+L75+N75+P75+T75+R75+V75+X75+Z75+AB75+AD75+AF75+AH75+AJ75+AL75+AN75+AP75+AR75+AT75+AV75+AX75+AZ75+BB75+BD75+BF75+BH75+BJ75+BL75+BN75+BP75+BR75+BT75+BV75</f>
        <v>10</v>
      </c>
      <c r="BX75" s="53">
        <f>+D75+P75+AB75+AF75+AL75+AR75+AV75+BH75+BL75+BV75</f>
        <v>0</v>
      </c>
      <c r="BY75" s="53">
        <f>+L75+N75+V75+AD75+BD75+BJ75</f>
        <v>0</v>
      </c>
      <c r="BZ75" s="53">
        <f>+H75+J75+R75+AN75+BB75+BR75</f>
        <v>0</v>
      </c>
      <c r="CA75" s="53">
        <f>+F75+T75+X75+AJ75+AP75+AX75+BN75+BP75+BT75</f>
        <v>0</v>
      </c>
      <c r="CB75" s="26">
        <f>+AH75+AT75+AZ75+BF75</f>
        <v>10</v>
      </c>
    </row>
    <row r="76" spans="1:80" ht="15">
      <c r="A76" s="77" t="s">
        <v>634</v>
      </c>
      <c r="B76" s="77" t="s">
        <v>167</v>
      </c>
      <c r="C76" s="53"/>
      <c r="E76" s="53"/>
      <c r="G76" s="53"/>
      <c r="I76" s="53"/>
      <c r="K76" s="53"/>
      <c r="M76" s="53"/>
      <c r="O76" s="53"/>
      <c r="Q76" s="53"/>
      <c r="S76" s="53"/>
      <c r="U76" s="53"/>
      <c r="W76" s="53"/>
      <c r="Y76" s="53"/>
      <c r="AA76" s="53"/>
      <c r="AC76" s="53"/>
      <c r="AE76" s="53"/>
      <c r="AG76" s="53"/>
      <c r="AI76" s="53"/>
      <c r="AK76" s="53"/>
      <c r="AM76" s="53"/>
      <c r="AO76" s="53"/>
      <c r="AQ76" s="53"/>
      <c r="AS76" s="53"/>
      <c r="BG76" s="56">
        <v>51</v>
      </c>
      <c r="BW76" s="53">
        <f>+D76+F76+H76+J76+L76+N76+P76+T76+R76+V76+X76+Z76+AB76+AD76+AF76+AH76+AJ76+AL76+AN76+AP76+AR76+AT76+AV76+AX76+AZ76+BB76+BD76+BF76+BH76+BJ76+BL76+BN76+BP76+BR76+BT76+BV76</f>
        <v>0</v>
      </c>
      <c r="BX76" s="53">
        <f>+D76+P76+AB76+AF76+AL76+AR76+AV76+BH76+BL76+BV76</f>
        <v>0</v>
      </c>
      <c r="BY76" s="53">
        <f>+L76+N76+V76+AD76+BD76+BJ76</f>
        <v>0</v>
      </c>
      <c r="BZ76" s="53">
        <f>+H76+J76+R76+AN76+BB76+BR76</f>
        <v>0</v>
      </c>
      <c r="CA76" s="53">
        <f>+F76+T76+X76+AJ76+AP76+AX76+BN76+BP76+BT76</f>
        <v>0</v>
      </c>
      <c r="CB76" s="26">
        <f>+AH76+AT76+AZ76+BF76</f>
        <v>0</v>
      </c>
    </row>
    <row r="77" spans="1:80" ht="15">
      <c r="A77" s="28" t="s">
        <v>630</v>
      </c>
      <c r="B77" s="66" t="s">
        <v>167</v>
      </c>
      <c r="C77" s="27"/>
      <c r="E77" s="53"/>
      <c r="G77" s="56"/>
      <c r="I77" s="56"/>
      <c r="K77" s="56"/>
      <c r="M77" s="56"/>
      <c r="O77" s="56"/>
      <c r="Q77" s="56"/>
      <c r="S77" s="56"/>
      <c r="U77" s="56"/>
      <c r="W77" s="56"/>
      <c r="Y77" s="56"/>
      <c r="AA77" s="56"/>
      <c r="AC77" s="56"/>
      <c r="AE77" s="56"/>
      <c r="AG77" s="56"/>
      <c r="AI77" s="56"/>
      <c r="AK77" s="56"/>
      <c r="AM77" s="56"/>
      <c r="AO77" s="56"/>
      <c r="AQ77" s="56"/>
      <c r="AS77" s="56"/>
      <c r="AU77" s="56"/>
      <c r="AW77" s="56"/>
      <c r="AY77" s="56"/>
      <c r="BA77" s="56"/>
      <c r="BC77" s="56"/>
      <c r="BE77" s="53" t="s">
        <v>249</v>
      </c>
      <c r="BW77" s="53">
        <f>+D77+F77+H77+J77+L77+N77+P77+T77+R77+V77+X77+Z77+AB77+AD77+AF77+AH77+AJ77+AL77+AN77+AP77+AR77+AT77+AV77+AX77+AZ77+BB77+BD77+BF77+BH77+BJ77+BL77+BN77+BP77+BR77+BT77+BV77</f>
        <v>0</v>
      </c>
      <c r="BX77" s="53">
        <f>+D77+P77+AB77+AF77+AL77+AR77+AV77+BH77+BL77+BV77</f>
        <v>0</v>
      </c>
      <c r="BY77" s="53">
        <f>+L77+N77+V77+AD77+BD77+BJ77</f>
        <v>0</v>
      </c>
      <c r="BZ77" s="53">
        <f>+H77+J77+R77+AN77+BB77+BR77</f>
        <v>0</v>
      </c>
      <c r="CA77" s="53">
        <f>+F77+T77+X77+AJ77+AP77+AX77+BN77+BP77+BT77</f>
        <v>0</v>
      </c>
      <c r="CB77" s="26">
        <f>+AH77+AT77+AZ77+BF77</f>
        <v>0</v>
      </c>
    </row>
    <row r="78" spans="1:80" ht="15">
      <c r="A78" s="66" t="s">
        <v>191</v>
      </c>
      <c r="B78" s="74" t="s">
        <v>8</v>
      </c>
      <c r="C78" s="53">
        <v>9</v>
      </c>
      <c r="D78" s="5">
        <v>29</v>
      </c>
      <c r="E78" s="53"/>
      <c r="G78" s="53"/>
      <c r="I78" s="53"/>
      <c r="K78" s="53"/>
      <c r="M78" s="53"/>
      <c r="O78" s="53">
        <v>11</v>
      </c>
      <c r="P78" s="5">
        <v>24</v>
      </c>
      <c r="Q78" s="53"/>
      <c r="S78" s="53"/>
      <c r="U78" s="53"/>
      <c r="W78" s="53"/>
      <c r="Y78" s="53"/>
      <c r="AA78" s="53">
        <v>19</v>
      </c>
      <c r="AB78" s="23">
        <v>12</v>
      </c>
      <c r="AC78" s="53"/>
      <c r="AE78" s="53" t="s">
        <v>553</v>
      </c>
      <c r="AG78" s="53"/>
      <c r="AI78" s="53"/>
      <c r="AK78" s="53">
        <v>15</v>
      </c>
      <c r="AL78" s="23">
        <v>16</v>
      </c>
      <c r="AM78" s="53"/>
      <c r="AO78" s="53"/>
      <c r="AQ78" s="53">
        <v>20</v>
      </c>
      <c r="AR78" s="23">
        <v>11</v>
      </c>
      <c r="AS78" s="53"/>
      <c r="AU78" s="56">
        <v>56</v>
      </c>
      <c r="AW78" s="56"/>
      <c r="AY78" s="56"/>
      <c r="BA78" s="56"/>
      <c r="BC78" s="56"/>
      <c r="BG78" s="53">
        <v>14</v>
      </c>
      <c r="BH78" s="52">
        <v>18</v>
      </c>
      <c r="BK78" s="53" t="s">
        <v>19</v>
      </c>
      <c r="BU78" s="53">
        <v>4</v>
      </c>
      <c r="BV78" s="73">
        <v>50</v>
      </c>
      <c r="BW78" s="53">
        <f>+D78+F78+H78+J78+L78+N78+P78+T78+R78+V78+X78+Z78+AB78+AD78+AF78+AH78+AJ78+AL78+AN78+AP78+AR78+AT78+AV78+AX78+AZ78+BB78+BD78+BF78+BH78+BJ78+BL78+BN78+BP78+BR78+BT78+BV78</f>
        <v>160</v>
      </c>
      <c r="BX78" s="53">
        <f>+D78+P78+AB78+AF78+AL78+AR78+AV78+BH78+BL78+BV78</f>
        <v>160</v>
      </c>
      <c r="BY78" s="53">
        <f>+L78+N78+V78+AD78+BD78+BJ78</f>
        <v>0</v>
      </c>
      <c r="BZ78" s="53">
        <f>+H78+J78+R78+AN78+BB78+BR78</f>
        <v>0</v>
      </c>
      <c r="CA78" s="53">
        <f>+F78+T78+X78+AJ78+AP78+AX78+BN78+BP78+BT78</f>
        <v>0</v>
      </c>
      <c r="CB78" s="26">
        <f>+AH78+AT78+AZ78+BF78</f>
        <v>0</v>
      </c>
    </row>
    <row r="79" spans="1:80" ht="15">
      <c r="A79" s="77" t="s">
        <v>270</v>
      </c>
      <c r="B79" s="74" t="s">
        <v>8</v>
      </c>
      <c r="C79" s="22"/>
      <c r="E79" s="53">
        <v>20</v>
      </c>
      <c r="F79" s="5">
        <v>11</v>
      </c>
      <c r="G79" s="27">
        <v>31</v>
      </c>
      <c r="I79" s="27">
        <v>41</v>
      </c>
      <c r="K79" s="27">
        <v>50</v>
      </c>
      <c r="M79" s="27"/>
      <c r="O79" s="27"/>
      <c r="Q79" s="53">
        <v>28</v>
      </c>
      <c r="R79" s="15">
        <v>3</v>
      </c>
      <c r="S79" s="56" t="s">
        <v>331</v>
      </c>
      <c r="U79" s="56"/>
      <c r="W79" s="53">
        <v>16</v>
      </c>
      <c r="X79" s="23">
        <v>15</v>
      </c>
      <c r="Y79" s="53"/>
      <c r="AA79" s="53"/>
      <c r="AC79" s="53"/>
      <c r="AE79" s="53"/>
      <c r="AG79" s="25" t="s">
        <v>19</v>
      </c>
      <c r="AI79" s="56" t="s">
        <v>331</v>
      </c>
      <c r="AK79" s="56"/>
      <c r="AM79" s="56" t="s">
        <v>331</v>
      </c>
      <c r="AO79" s="56">
        <v>43</v>
      </c>
      <c r="AQ79" s="56">
        <v>72</v>
      </c>
      <c r="AS79" s="53">
        <v>14</v>
      </c>
      <c r="AW79" s="53">
        <v>15</v>
      </c>
      <c r="AX79" s="52">
        <v>16</v>
      </c>
      <c r="AY79" s="53">
        <v>13</v>
      </c>
      <c r="AZ79" s="52">
        <v>20</v>
      </c>
      <c r="BA79" s="56">
        <v>37</v>
      </c>
      <c r="BC79" s="56"/>
      <c r="BM79" s="53">
        <v>20</v>
      </c>
      <c r="BN79" s="73">
        <v>11</v>
      </c>
      <c r="BO79" s="53">
        <v>17</v>
      </c>
      <c r="BP79" s="73">
        <v>14</v>
      </c>
      <c r="BQ79" s="53">
        <v>44</v>
      </c>
      <c r="BW79" s="53">
        <f>+D79+F79+H79+J79+L79+N79+P79+T79+R79+V79+X79+Z79+AB79+AD79+AF79+AH79+AJ79+AL79+AN79+AP79+AR79+AT79+AV79+AX79+AZ79+BB79+BD79+BF79+BH79+BJ79+BL79+BN79+BP79+BR79+BT79+BV79</f>
        <v>90</v>
      </c>
      <c r="BX79" s="53">
        <f>+D79+P79+AB79+AF79+AL79+AR79+AV79+BH79+BL79+BV79</f>
        <v>0</v>
      </c>
      <c r="BY79" s="53">
        <f>+L79+N79+V79+AD79+BD79+BJ79</f>
        <v>0</v>
      </c>
      <c r="BZ79" s="53">
        <f>+H79+J79+R79+AN79+BB79+BR79</f>
        <v>3</v>
      </c>
      <c r="CA79" s="53">
        <f>+F79+T79+X79+AJ79+AP79+AX79+BN79+BP79+BT79</f>
        <v>67</v>
      </c>
      <c r="CB79" s="26">
        <f>+AH79+AT79+AZ79+BF79</f>
        <v>20</v>
      </c>
    </row>
    <row r="80" spans="1:80" ht="15">
      <c r="A80" s="66" t="s">
        <v>343</v>
      </c>
      <c r="B80" s="74" t="s">
        <v>14</v>
      </c>
      <c r="C80" s="53"/>
      <c r="E80" s="53"/>
      <c r="G80" s="25">
        <v>30</v>
      </c>
      <c r="H80" s="5">
        <v>1</v>
      </c>
      <c r="I80" s="27" t="s">
        <v>331</v>
      </c>
      <c r="K80" s="27">
        <v>43</v>
      </c>
      <c r="M80" s="27" t="s">
        <v>7</v>
      </c>
      <c r="O80" s="27"/>
      <c r="Q80" s="56" t="s">
        <v>331</v>
      </c>
      <c r="S80" s="56"/>
      <c r="U80" s="56" t="s">
        <v>7</v>
      </c>
      <c r="W80" s="56"/>
      <c r="Y80" s="56"/>
      <c r="AA80" s="56"/>
      <c r="AC80" s="56">
        <v>46</v>
      </c>
      <c r="AE80" s="56"/>
      <c r="AG80" s="56"/>
      <c r="AI80" s="56"/>
      <c r="AK80" s="56"/>
      <c r="AM80" s="53">
        <v>19</v>
      </c>
      <c r="AN80" s="23">
        <v>12</v>
      </c>
      <c r="AO80" s="56"/>
      <c r="AQ80" s="56"/>
      <c r="AS80" s="56"/>
      <c r="AU80" s="56"/>
      <c r="AW80" s="56"/>
      <c r="AY80" s="56"/>
      <c r="BA80" s="56">
        <v>36</v>
      </c>
      <c r="BC80" s="56">
        <v>43</v>
      </c>
      <c r="BI80" s="53" t="s">
        <v>7</v>
      </c>
      <c r="BW80" s="53">
        <f>+D80+F80+H80+J80+L80+N80+P80+T80+R80+V80+X80+Z80+AB80+AD80+AF80+AH80+AJ80+AL80+AN80+AP80+AR80+AT80+AV80+AX80+AZ80+BB80+BD80+BF80+BH80+BJ80+BL80+BN80+BP80+BR80+BT80+BV80</f>
        <v>13</v>
      </c>
      <c r="BX80" s="53">
        <f>+D80+P80+AB80+AF80+AL80+AR80+AV80+BH80+BL80+BV80</f>
        <v>0</v>
      </c>
      <c r="BY80" s="53">
        <f>+L80+N80+V80+AD80+BD80+BJ80</f>
        <v>0</v>
      </c>
      <c r="BZ80" s="53">
        <f>+H80+J80+R80+AN80+BB80+BR80</f>
        <v>13</v>
      </c>
      <c r="CA80" s="53">
        <f>+F80+T80+X80+AJ80+AP80+AX80+BN80+BP80+BT80</f>
        <v>0</v>
      </c>
      <c r="CB80" s="26">
        <f>+AH80+AT80+AZ80+BF80</f>
        <v>0</v>
      </c>
    </row>
    <row r="81" spans="1:80" s="57" customFormat="1" ht="15">
      <c r="A81" s="66" t="s">
        <v>346</v>
      </c>
      <c r="B81" s="74" t="s">
        <v>5</v>
      </c>
      <c r="C81" s="53"/>
      <c r="D81" s="52"/>
      <c r="E81" s="53"/>
      <c r="F81" s="52"/>
      <c r="G81" s="27">
        <v>32</v>
      </c>
      <c r="H81" s="52"/>
      <c r="I81" s="25">
        <v>10</v>
      </c>
      <c r="J81" s="52">
        <v>26</v>
      </c>
      <c r="K81" s="53">
        <v>25</v>
      </c>
      <c r="L81" s="52">
        <v>6</v>
      </c>
      <c r="M81" s="27">
        <v>31</v>
      </c>
      <c r="N81" s="52"/>
      <c r="O81" s="27"/>
      <c r="P81" s="52"/>
      <c r="Q81" s="53">
        <v>26</v>
      </c>
      <c r="R81" s="52">
        <v>5</v>
      </c>
      <c r="S81" s="53"/>
      <c r="T81" s="52"/>
      <c r="U81" s="53">
        <v>9</v>
      </c>
      <c r="V81" s="52">
        <v>29</v>
      </c>
      <c r="W81" s="53"/>
      <c r="X81" s="52"/>
      <c r="Y81" s="53"/>
      <c r="Z81" s="52"/>
      <c r="AA81" s="53"/>
      <c r="AB81" s="52"/>
      <c r="AC81" s="53">
        <v>27</v>
      </c>
      <c r="AD81" s="52">
        <v>4</v>
      </c>
      <c r="AE81" s="53"/>
      <c r="AF81" s="52"/>
      <c r="AG81" s="53"/>
      <c r="AH81" s="52"/>
      <c r="AI81" s="53"/>
      <c r="AJ81" s="52"/>
      <c r="AK81" s="53"/>
      <c r="AL81" s="52"/>
      <c r="AM81" s="53">
        <v>13</v>
      </c>
      <c r="AN81" s="52">
        <v>20</v>
      </c>
      <c r="AO81" s="53"/>
      <c r="AP81" s="52"/>
      <c r="AQ81" s="53"/>
      <c r="AR81" s="52"/>
      <c r="AS81" s="53"/>
      <c r="AT81" s="52"/>
      <c r="AU81" s="53"/>
      <c r="AV81" s="52"/>
      <c r="AW81" s="53"/>
      <c r="AX81" s="52"/>
      <c r="AY81" s="53"/>
      <c r="AZ81" s="52"/>
      <c r="BA81" s="56" t="s">
        <v>329</v>
      </c>
      <c r="BB81" s="52"/>
      <c r="BC81" s="56" t="s">
        <v>352</v>
      </c>
      <c r="BD81" s="52"/>
      <c r="BE81" s="53"/>
      <c r="BF81" s="52"/>
      <c r="BG81" s="53"/>
      <c r="BH81" s="52"/>
      <c r="BI81" s="53" t="s">
        <v>7</v>
      </c>
      <c r="BJ81" s="52"/>
      <c r="BK81" s="53"/>
      <c r="BL81" s="65"/>
      <c r="BM81" s="53"/>
      <c r="BN81" s="73"/>
      <c r="BO81" s="53">
        <v>49</v>
      </c>
      <c r="BP81" s="73"/>
      <c r="BQ81" s="53">
        <v>13</v>
      </c>
      <c r="BR81" s="73">
        <v>20</v>
      </c>
      <c r="BS81" s="53"/>
      <c r="BT81" s="73"/>
      <c r="BU81" s="53"/>
      <c r="BV81" s="73"/>
      <c r="BW81" s="53">
        <f>+D81+F81+H81+J81+L81+N81+P81+T81+R81+V81+X81+Z81+AB81+AD81+AF81+AH81+AJ81+AL81+AN81+AP81+AR81+AT81+AV81+AX81+AZ81+BB81+BD81+BF81+BH81+BJ81+BL81+BN81+BP81+BR81+BT81+BV81</f>
        <v>110</v>
      </c>
      <c r="BX81" s="53">
        <f>+D81+P81+AB81+AF81+AL81+AR81+AV81+BH81+BL81+BV81</f>
        <v>0</v>
      </c>
      <c r="BY81" s="53">
        <f>+L81+N81+V81+AD81+BD81+BJ81</f>
        <v>39</v>
      </c>
      <c r="BZ81" s="53">
        <f>+H81+J81+R81+AN81+BB81+BR81</f>
        <v>71</v>
      </c>
      <c r="CA81" s="53">
        <f>+F81+T81+X81+AJ81+AP81+AX81+BN81+BP81+BT81</f>
        <v>0</v>
      </c>
      <c r="CB81" s="26">
        <f>+AH81+AT81+AZ81+BF81</f>
        <v>0</v>
      </c>
    </row>
    <row r="82" spans="1:80" ht="15">
      <c r="A82" s="77" t="s">
        <v>484</v>
      </c>
      <c r="B82" s="77" t="s">
        <v>5</v>
      </c>
      <c r="C82" s="53"/>
      <c r="E82" s="53"/>
      <c r="G82" s="53"/>
      <c r="I82" s="53"/>
      <c r="K82" s="53"/>
      <c r="M82" s="53"/>
      <c r="O82" s="53"/>
      <c r="Q82" s="53"/>
      <c r="S82" s="53"/>
      <c r="U82" s="53"/>
      <c r="W82" s="56" t="s">
        <v>331</v>
      </c>
      <c r="Y82" s="56"/>
      <c r="AA82" s="56"/>
      <c r="AC82" s="56"/>
      <c r="AE82" s="56"/>
      <c r="AG82" s="56"/>
      <c r="AI82" s="56"/>
      <c r="AK82" s="56"/>
      <c r="AM82" s="56"/>
      <c r="AO82" s="56"/>
      <c r="AQ82" s="56"/>
      <c r="AS82" s="56"/>
      <c r="AU82" s="56"/>
      <c r="AW82" s="56"/>
      <c r="AY82" s="56"/>
      <c r="BA82" s="56"/>
      <c r="BC82" s="56"/>
      <c r="BW82" s="53">
        <f>+D82+F82+H82+J82+L82+N82+P82+T82+R82+V82+X82+Z82+AB82+AD82+AF82+AH82+AJ82+AL82+AN82+AP82+AR82+AT82+AV82+AX82+AZ82+BB82+BD82+BF82+BH82+BJ82+BL82+BN82+BP82+BR82+BT82+BV82</f>
        <v>0</v>
      </c>
      <c r="BX82" s="53">
        <f>+D82+P82+AB82+AF82+AL82+AR82+AV82+BH82+BL82+BV82</f>
        <v>0</v>
      </c>
      <c r="BY82" s="53">
        <f>+L82+N82+V82+AD82+BD82+BJ82</f>
        <v>0</v>
      </c>
      <c r="BZ82" s="53">
        <f>+H82+J82+R82+AN82+BB82+BR82</f>
        <v>0</v>
      </c>
      <c r="CA82" s="53">
        <f>+F82+T82+X82+AJ82+AP82+AX82+BN82+BP82+BT82</f>
        <v>0</v>
      </c>
      <c r="CB82" s="26">
        <f>+AH82+AT82+AZ82+BF82</f>
        <v>0</v>
      </c>
    </row>
    <row r="83" spans="1:80" s="69" customFormat="1" ht="15">
      <c r="A83" s="66" t="s">
        <v>175</v>
      </c>
      <c r="B83" s="74" t="s">
        <v>1</v>
      </c>
      <c r="C83" s="53">
        <v>1</v>
      </c>
      <c r="D83" s="70">
        <v>100</v>
      </c>
      <c r="E83" s="53"/>
      <c r="F83" s="70"/>
      <c r="G83" s="53"/>
      <c r="H83" s="70"/>
      <c r="I83" s="53"/>
      <c r="J83" s="70"/>
      <c r="K83" s="27" t="s">
        <v>7</v>
      </c>
      <c r="L83" s="70"/>
      <c r="M83" s="27" t="s">
        <v>7</v>
      </c>
      <c r="N83" s="70"/>
      <c r="O83" s="56" t="s">
        <v>7</v>
      </c>
      <c r="P83" s="70"/>
      <c r="Q83" s="56"/>
      <c r="R83" s="70"/>
      <c r="S83" s="56"/>
      <c r="T83" s="70"/>
      <c r="U83" s="56">
        <v>43</v>
      </c>
      <c r="V83" s="70"/>
      <c r="W83" s="56"/>
      <c r="X83" s="70"/>
      <c r="Y83" s="56"/>
      <c r="Z83" s="70"/>
      <c r="AA83" s="53">
        <v>12</v>
      </c>
      <c r="AB83" s="70">
        <v>22</v>
      </c>
      <c r="AC83" s="53">
        <v>19</v>
      </c>
      <c r="AD83" s="70">
        <v>12</v>
      </c>
      <c r="AE83" s="56" t="s">
        <v>249</v>
      </c>
      <c r="AF83" s="70"/>
      <c r="AG83" s="56"/>
      <c r="AH83" s="70"/>
      <c r="AI83" s="56"/>
      <c r="AJ83" s="70"/>
      <c r="AK83" s="53">
        <v>3</v>
      </c>
      <c r="AL83" s="70">
        <v>60</v>
      </c>
      <c r="AM83" s="53"/>
      <c r="AN83" s="70"/>
      <c r="AO83" s="53"/>
      <c r="AP83" s="70"/>
      <c r="AQ83" s="53">
        <v>1</v>
      </c>
      <c r="AR83" s="70">
        <v>100</v>
      </c>
      <c r="AS83" s="53"/>
      <c r="AT83" s="70"/>
      <c r="AU83" s="53">
        <v>1</v>
      </c>
      <c r="AV83" s="70">
        <v>100</v>
      </c>
      <c r="AW83" s="53"/>
      <c r="AX83" s="70"/>
      <c r="AY83" s="53"/>
      <c r="AZ83" s="70"/>
      <c r="BA83" s="53"/>
      <c r="BB83" s="70"/>
      <c r="BC83" s="56" t="s">
        <v>7</v>
      </c>
      <c r="BD83" s="70"/>
      <c r="BE83" s="53" t="s">
        <v>19</v>
      </c>
      <c r="BF83" s="70"/>
      <c r="BG83" s="53">
        <v>3</v>
      </c>
      <c r="BH83" s="70">
        <v>60</v>
      </c>
      <c r="BI83" s="53"/>
      <c r="BJ83" s="70"/>
      <c r="BK83" s="53" t="s">
        <v>249</v>
      </c>
      <c r="BL83" s="70"/>
      <c r="BM83" s="53"/>
      <c r="BN83" s="73"/>
      <c r="BO83" s="53"/>
      <c r="BP83" s="73"/>
      <c r="BQ83" s="53"/>
      <c r="BR83" s="73"/>
      <c r="BS83" s="53"/>
      <c r="BT83" s="73"/>
      <c r="BU83" s="53" t="s">
        <v>7</v>
      </c>
      <c r="BV83" s="73"/>
      <c r="BW83" s="53">
        <f>+D83+F83+H83+J83+L83+N83+P83+T83+R83+V83+X83+Z83+AB83+AD83+AF83+AH83+AJ83+AL83+AN83+AP83+AR83+AT83+AV83+AX83+AZ83+BB83+BD83+BF83+BH83+BJ83+BL83+BN83+BP83+BR83+BT83+BV83</f>
        <v>454</v>
      </c>
      <c r="BX83" s="53">
        <f>+D83+P83+AB83+AF83+AL83+AR83+AV83+BH83+BL83+BV83</f>
        <v>442</v>
      </c>
      <c r="BY83" s="53">
        <f>+L83+N83+V83+AD83+BD83+BJ83</f>
        <v>12</v>
      </c>
      <c r="BZ83" s="53">
        <f>+H83+J83+R83+AN83+BB83+BR83</f>
        <v>0</v>
      </c>
      <c r="CA83" s="53">
        <f>+F83+T83+X83+AJ83+AP83+AX83+BN83+BP83+BT83</f>
        <v>0</v>
      </c>
      <c r="CB83" s="26">
        <f>+AH83+AT83+AZ83+BF83</f>
        <v>0</v>
      </c>
    </row>
    <row r="84" spans="1:80" ht="15">
      <c r="A84" s="28" t="s">
        <v>227</v>
      </c>
      <c r="B84" s="74" t="s">
        <v>11</v>
      </c>
      <c r="C84" s="27">
        <v>49</v>
      </c>
      <c r="E84" s="53"/>
      <c r="G84" s="56"/>
      <c r="I84" s="53"/>
      <c r="K84" s="53"/>
      <c r="M84" s="53"/>
      <c r="O84" s="53"/>
      <c r="Q84" s="53"/>
      <c r="S84" s="53"/>
      <c r="U84" s="53"/>
      <c r="W84" s="53"/>
      <c r="Y84" s="53"/>
      <c r="AA84" s="53"/>
      <c r="AC84" s="53"/>
      <c r="AE84" s="53"/>
      <c r="AG84" s="53"/>
      <c r="AI84" s="53"/>
      <c r="AK84" s="53"/>
      <c r="AM84" s="53"/>
      <c r="AO84" s="53"/>
      <c r="AQ84" s="56">
        <v>41</v>
      </c>
      <c r="AS84" s="53"/>
      <c r="AU84" s="56">
        <v>43</v>
      </c>
      <c r="AW84" s="56"/>
      <c r="AY84" s="56"/>
      <c r="BA84" s="56"/>
      <c r="BC84" s="56"/>
      <c r="BE84" s="53">
        <v>31</v>
      </c>
      <c r="BG84" s="56">
        <v>46</v>
      </c>
      <c r="BW84" s="53">
        <f>+D84+F84+H84+J84+L84+N84+P84+T84+R84+V84+X84+Z84+AB84+AD84+AF84+AH84+AJ84+AL84+AN84+AP84+AR84+AT84+AV84+AX84+AZ84+BB84+BD84+BF84+BH84+BJ84+BL84+BN84+BP84+BR84+BT84+BV84</f>
        <v>0</v>
      </c>
      <c r="BX84" s="53">
        <f>+D84+P84+AB84+AF84+AL84+AR84+AV84+BH84+BL84+BV84</f>
        <v>0</v>
      </c>
      <c r="BY84" s="53">
        <f>+L84+N84+V84+AD84+BD84+BJ84</f>
        <v>0</v>
      </c>
      <c r="BZ84" s="53">
        <f>+H84+J84+R84+AN84+BB84+BR84</f>
        <v>0</v>
      </c>
      <c r="CA84" s="53">
        <f>+F84+T84+X84+AJ84+AP84+AX84+BN84+BP84+BT84</f>
        <v>0</v>
      </c>
      <c r="CB84" s="26">
        <f>+AH84+AT84+AZ84+BF84</f>
        <v>0</v>
      </c>
    </row>
    <row r="85" spans="1:80" ht="15">
      <c r="A85" s="66" t="s">
        <v>422</v>
      </c>
      <c r="B85" s="66" t="s">
        <v>11</v>
      </c>
      <c r="C85" s="53"/>
      <c r="E85" s="53"/>
      <c r="G85" s="53"/>
      <c r="I85" s="53"/>
      <c r="K85" s="27">
        <v>45</v>
      </c>
      <c r="M85" s="27" t="s">
        <v>7</v>
      </c>
      <c r="O85" s="56" t="s">
        <v>7</v>
      </c>
      <c r="Q85" s="56"/>
      <c r="S85" s="56"/>
      <c r="U85" s="56" t="s">
        <v>7</v>
      </c>
      <c r="W85" s="56"/>
      <c r="Y85" s="56"/>
      <c r="AA85" s="56"/>
      <c r="AC85" s="56"/>
      <c r="AE85" s="56"/>
      <c r="AG85" s="56"/>
      <c r="AI85" s="56"/>
      <c r="AK85" s="56"/>
      <c r="AM85" s="56"/>
      <c r="AO85" s="56"/>
      <c r="AQ85" s="56"/>
      <c r="AS85" s="56"/>
      <c r="AU85" s="56"/>
      <c r="AW85" s="56"/>
      <c r="AY85" s="56"/>
      <c r="BA85" s="56"/>
      <c r="BC85" s="56"/>
      <c r="BI85" s="53">
        <v>45</v>
      </c>
      <c r="BK85" s="53" t="s">
        <v>7</v>
      </c>
      <c r="BW85" s="53">
        <f>+D85+F85+H85+J85+L85+N85+P85+T85+R85+V85+X85+Z85+AB85+AD85+AF85+AH85+AJ85+AL85+AN85+AP85+AR85+AT85+AV85+AX85+AZ85+BB85+BD85+BF85+BH85+BJ85+BL85+BN85+BP85+BR85+BT85+BV85</f>
        <v>0</v>
      </c>
      <c r="BX85" s="53">
        <f>+D85+P85+AB85+AF85+AL85+AR85+AV85+BH85+BL85+BV85</f>
        <v>0</v>
      </c>
      <c r="BY85" s="53">
        <f>+L85+N85+V85+AD85+BD85+BJ85</f>
        <v>0</v>
      </c>
      <c r="BZ85" s="53">
        <f>+H85+J85+R85+AN85+BB85+BR85</f>
        <v>0</v>
      </c>
      <c r="CA85" s="53">
        <f>+F85+T85+X85+AJ85+AP85+AX85+BN85+BP85+BT85</f>
        <v>0</v>
      </c>
      <c r="CB85" s="26">
        <f>+AH85+AT85+AZ85+BF85</f>
        <v>0</v>
      </c>
    </row>
    <row r="86" spans="1:80" ht="15">
      <c r="A86" s="77" t="s">
        <v>614</v>
      </c>
      <c r="B86" s="29" t="s">
        <v>317</v>
      </c>
      <c r="C86" s="53"/>
      <c r="E86" s="53"/>
      <c r="G86" s="53"/>
      <c r="I86" s="53"/>
      <c r="K86" s="53"/>
      <c r="M86" s="53"/>
      <c r="O86" s="53"/>
      <c r="Q86" s="53"/>
      <c r="S86" s="53"/>
      <c r="U86" s="53"/>
      <c r="W86" s="53"/>
      <c r="Y86" s="53"/>
      <c r="AA86" s="53"/>
      <c r="AC86" s="53"/>
      <c r="AE86" s="53"/>
      <c r="AG86" s="53"/>
      <c r="AI86" s="53"/>
      <c r="AK86" s="53"/>
      <c r="AM86" s="53"/>
      <c r="AO86" s="53"/>
      <c r="AQ86" s="53"/>
      <c r="AS86" s="53"/>
      <c r="BA86" s="56" t="s">
        <v>331</v>
      </c>
      <c r="BC86" s="56" t="s">
        <v>7</v>
      </c>
      <c r="BI86" s="53" t="s">
        <v>7</v>
      </c>
      <c r="BW86" s="53">
        <f>+D86+F86+H86+J86+L86+N86+P86+T86+R86+V86+X86+Z86+AB86+AD86+AF86+AH86+AJ86+AL86+AN86+AP86+AR86+AT86+AV86+AX86+AZ86+BB86+BD86+BF86+BH86+BJ86+BL86+BN86+BP86+BR86+BT86+BV86</f>
        <v>0</v>
      </c>
      <c r="BX86" s="53">
        <f>+D86+P86+AB86+AF86+AL86+AR86+AV86+BH86+BL86+BV86</f>
        <v>0</v>
      </c>
      <c r="BY86" s="53">
        <f>+L86+N86+V86+AD86+BD86+BJ86</f>
        <v>0</v>
      </c>
      <c r="BZ86" s="53">
        <f>+H86+J86+R86+AN86+BB86+BR86</f>
        <v>0</v>
      </c>
      <c r="CA86" s="53">
        <f>+F86+T86+X86+AJ86+AP86+AX86+BN86+BP86+BT86</f>
        <v>0</v>
      </c>
      <c r="CB86" s="26">
        <f>+AH86+AT86+AZ86+BF86</f>
        <v>0</v>
      </c>
    </row>
    <row r="87" spans="1:80" ht="15">
      <c r="A87" s="66" t="s">
        <v>217</v>
      </c>
      <c r="B87" s="74" t="s">
        <v>10</v>
      </c>
      <c r="C87" s="27">
        <v>35</v>
      </c>
      <c r="E87" s="53"/>
      <c r="G87" s="53"/>
      <c r="I87" s="56"/>
      <c r="K87" s="56"/>
      <c r="M87" s="56"/>
      <c r="O87" s="56">
        <v>37</v>
      </c>
      <c r="Q87" s="56"/>
      <c r="S87" s="56"/>
      <c r="U87" s="56"/>
      <c r="W87" s="56"/>
      <c r="Y87" s="56"/>
      <c r="AA87" s="53">
        <v>13</v>
      </c>
      <c r="AB87" s="23">
        <v>20</v>
      </c>
      <c r="AC87" s="53"/>
      <c r="AE87" s="53">
        <v>28</v>
      </c>
      <c r="AG87" s="53"/>
      <c r="AI87" s="53"/>
      <c r="AK87" s="56" t="s">
        <v>7</v>
      </c>
      <c r="AM87" s="56"/>
      <c r="AO87" s="56"/>
      <c r="AQ87" s="56">
        <v>32</v>
      </c>
      <c r="AS87" s="56"/>
      <c r="AU87" s="56">
        <v>32</v>
      </c>
      <c r="AW87" s="56"/>
      <c r="AY87" s="56"/>
      <c r="BA87" s="56"/>
      <c r="BC87" s="56"/>
      <c r="BG87" s="53">
        <v>12</v>
      </c>
      <c r="BH87" s="52">
        <v>22</v>
      </c>
      <c r="BK87" s="53" t="s">
        <v>7</v>
      </c>
      <c r="BW87" s="53">
        <f>+D87+F87+H87+J87+L87+N87+P87+T87+R87+V87+X87+Z87+AB87+AD87+AF87+AH87+AJ87+AL87+AN87+AP87+AR87+AT87+AV87+AX87+AZ87+BB87+BD87+BF87+BH87+BJ87+BL87+BN87+BP87+BR87+BT87+BV87</f>
        <v>42</v>
      </c>
      <c r="BX87" s="53">
        <f>+D87+P87+AB87+AF87+AL87+AR87+AV87+BH87+BL87+BV87</f>
        <v>42</v>
      </c>
      <c r="BY87" s="53">
        <f>+L87+N87+V87+AD87+BD87+BJ87</f>
        <v>0</v>
      </c>
      <c r="BZ87" s="53">
        <f>+H87+J87+R87+AN87+BB87+BR87</f>
        <v>0</v>
      </c>
      <c r="CA87" s="53">
        <f>+F87+T87+X87+AJ87+AP87+AX87+BN87+BP87+BT87</f>
        <v>0</v>
      </c>
      <c r="CB87" s="26">
        <f>+AH87+AT87+AZ87+BF87</f>
        <v>0</v>
      </c>
    </row>
    <row r="88" spans="1:80" s="71" customFormat="1" ht="15">
      <c r="A88" s="77" t="s">
        <v>272</v>
      </c>
      <c r="B88" s="74" t="s">
        <v>5</v>
      </c>
      <c r="C88" s="53"/>
      <c r="D88" s="72"/>
      <c r="E88" s="53">
        <v>17</v>
      </c>
      <c r="F88" s="72">
        <v>14</v>
      </c>
      <c r="G88" s="53"/>
      <c r="H88" s="72"/>
      <c r="I88" s="25">
        <v>22</v>
      </c>
      <c r="J88" s="72">
        <v>9</v>
      </c>
      <c r="K88" s="25"/>
      <c r="L88" s="72"/>
      <c r="M88" s="25"/>
      <c r="N88" s="72"/>
      <c r="O88" s="25"/>
      <c r="P88" s="72"/>
      <c r="Q88" s="22" t="s">
        <v>331</v>
      </c>
      <c r="R88" s="72"/>
      <c r="S88" s="53">
        <v>23</v>
      </c>
      <c r="T88" s="72">
        <v>8</v>
      </c>
      <c r="U88" s="53"/>
      <c r="V88" s="72"/>
      <c r="W88" s="53">
        <v>19</v>
      </c>
      <c r="X88" s="72">
        <v>12</v>
      </c>
      <c r="Y88" s="53"/>
      <c r="Z88" s="72"/>
      <c r="AA88" s="53"/>
      <c r="AB88" s="72"/>
      <c r="AC88" s="53"/>
      <c r="AD88" s="72"/>
      <c r="AE88" s="53"/>
      <c r="AF88" s="72"/>
      <c r="AG88" s="53"/>
      <c r="AH88" s="72"/>
      <c r="AI88" s="53">
        <v>17</v>
      </c>
      <c r="AJ88" s="72">
        <v>14</v>
      </c>
      <c r="AK88" s="53"/>
      <c r="AL88" s="72"/>
      <c r="AM88" s="53"/>
      <c r="AN88" s="72"/>
      <c r="AO88" s="53"/>
      <c r="AP88" s="72"/>
      <c r="AQ88" s="53"/>
      <c r="AR88" s="72"/>
      <c r="AS88" s="53"/>
      <c r="AT88" s="72"/>
      <c r="AU88" s="53"/>
      <c r="AV88" s="72"/>
      <c r="AW88" s="53"/>
      <c r="AX88" s="72"/>
      <c r="AY88" s="53"/>
      <c r="AZ88" s="72"/>
      <c r="BA88" s="53"/>
      <c r="BB88" s="72"/>
      <c r="BC88" s="53"/>
      <c r="BD88" s="72"/>
      <c r="BE88" s="53"/>
      <c r="BF88" s="72"/>
      <c r="BG88" s="53"/>
      <c r="BH88" s="72"/>
      <c r="BI88" s="53"/>
      <c r="BJ88" s="72"/>
      <c r="BK88" s="53"/>
      <c r="BL88" s="72"/>
      <c r="BM88" s="53"/>
      <c r="BN88" s="73"/>
      <c r="BO88" s="53"/>
      <c r="BP88" s="73"/>
      <c r="BQ88" s="53"/>
      <c r="BR88" s="73"/>
      <c r="BS88" s="53"/>
      <c r="BT88" s="73"/>
      <c r="BU88" s="53"/>
      <c r="BV88" s="73"/>
      <c r="BW88" s="53">
        <f>+D88+F88+H88+J88+L88+N88+P88+T88+R88+V88+X88+Z88+AB88+AD88+AF88+AH88+AJ88+AL88+AN88+AP88+AR88+AT88+AV88+AX88+AZ88+BB88+BD88+BF88+BH88+BJ88+BL88+BN88+BP88+BR88+BT88+BV88</f>
        <v>57</v>
      </c>
      <c r="BX88" s="53">
        <f>+D88+P88+AB88+AF88+AL88+AR88+AV88+BH88+BL88+BV88</f>
        <v>0</v>
      </c>
      <c r="BY88" s="53">
        <f>+L88+N88+V88+AD88+BD88+BJ88</f>
        <v>0</v>
      </c>
      <c r="BZ88" s="53">
        <f>+H88+J88+R88+AN88+BB88+BR88</f>
        <v>9</v>
      </c>
      <c r="CA88" s="53">
        <f>+F88+T88+X88+AJ88+AP88+AX88+BN88+BP88+BT88</f>
        <v>48</v>
      </c>
      <c r="CB88" s="26">
        <f>+AH88+AT88+AZ88+BF88</f>
        <v>0</v>
      </c>
    </row>
    <row r="89" spans="1:80" ht="15">
      <c r="A89" s="77" t="s">
        <v>271</v>
      </c>
      <c r="B89" s="74" t="s">
        <v>8</v>
      </c>
      <c r="C89" s="53"/>
      <c r="E89" s="53">
        <v>28</v>
      </c>
      <c r="F89" s="5">
        <v>3</v>
      </c>
      <c r="G89" s="25">
        <v>1</v>
      </c>
      <c r="H89" s="5">
        <v>100</v>
      </c>
      <c r="I89" s="25">
        <v>21</v>
      </c>
      <c r="J89" s="5">
        <v>10</v>
      </c>
      <c r="K89" s="25"/>
      <c r="M89" s="25"/>
      <c r="O89" s="25"/>
      <c r="Q89" s="53">
        <v>13</v>
      </c>
      <c r="R89" s="15">
        <v>20</v>
      </c>
      <c r="S89" s="56">
        <v>38</v>
      </c>
      <c r="U89" s="56"/>
      <c r="W89" s="53">
        <v>22</v>
      </c>
      <c r="X89" s="23">
        <v>9</v>
      </c>
      <c r="Y89" s="53"/>
      <c r="AA89" s="53"/>
      <c r="AC89" s="53"/>
      <c r="AE89" s="53"/>
      <c r="AG89" s="56" t="s">
        <v>249</v>
      </c>
      <c r="AI89" s="56" t="s">
        <v>330</v>
      </c>
      <c r="AK89" s="56"/>
      <c r="AM89" s="53">
        <v>8</v>
      </c>
      <c r="AN89" s="23">
        <v>32</v>
      </c>
      <c r="AO89" s="56">
        <v>31</v>
      </c>
      <c r="AQ89" s="56"/>
      <c r="AS89" s="56"/>
      <c r="AU89" s="56"/>
      <c r="AW89" s="56">
        <v>35</v>
      </c>
      <c r="AY89" s="22" t="s">
        <v>7</v>
      </c>
      <c r="BA89" s="53">
        <v>26</v>
      </c>
      <c r="BB89" s="52">
        <v>5</v>
      </c>
      <c r="BM89" s="53">
        <v>22</v>
      </c>
      <c r="BN89" s="73">
        <v>9</v>
      </c>
      <c r="BO89" s="53">
        <v>34</v>
      </c>
      <c r="BQ89" s="53">
        <v>23</v>
      </c>
      <c r="BR89" s="73">
        <v>8</v>
      </c>
      <c r="BW89" s="53">
        <f>+D89+F89+H89+J89+L89+N89+P89+T89+R89+V89+X89+Z89+AB89+AD89+AF89+AH89+AJ89+AL89+AN89+AP89+AR89+AT89+AV89+AX89+AZ89+BB89+BD89+BF89+BH89+BJ89+BL89+BN89+BP89+BR89+BT89+BV89</f>
        <v>196</v>
      </c>
      <c r="BX89" s="53">
        <f>+D89+P89+AB89+AF89+AL89+AR89+AV89+BH89+BL89+BV89</f>
        <v>0</v>
      </c>
      <c r="BY89" s="53">
        <f>+L89+N89+V89+AD89+BD89+BJ89</f>
        <v>0</v>
      </c>
      <c r="BZ89" s="53">
        <f>+H89+J89+R89+AN89+BB89+BR89</f>
        <v>175</v>
      </c>
      <c r="CA89" s="53">
        <f>+F89+T89+X89+AJ89+AP89+AX89+BN89+BP89+BT89</f>
        <v>21</v>
      </c>
      <c r="CB89" s="26">
        <f>+AH89+AT89+AZ89+BF89</f>
        <v>0</v>
      </c>
    </row>
    <row r="90" spans="1:80" ht="15">
      <c r="A90" s="77" t="s">
        <v>273</v>
      </c>
      <c r="B90" s="74" t="s">
        <v>9</v>
      </c>
      <c r="C90" s="53"/>
      <c r="E90" s="53">
        <v>24</v>
      </c>
      <c r="F90" s="5">
        <v>7</v>
      </c>
      <c r="G90" s="25">
        <v>16</v>
      </c>
      <c r="H90" s="5">
        <v>15</v>
      </c>
      <c r="I90" s="25">
        <v>29</v>
      </c>
      <c r="J90" s="5">
        <v>2</v>
      </c>
      <c r="K90" s="27" t="s">
        <v>7</v>
      </c>
      <c r="M90" s="27"/>
      <c r="O90" s="27"/>
      <c r="Q90" s="53">
        <v>3</v>
      </c>
      <c r="R90" s="15">
        <v>60</v>
      </c>
      <c r="S90" s="53">
        <v>12</v>
      </c>
      <c r="T90" s="15">
        <v>22</v>
      </c>
      <c r="U90" s="53"/>
      <c r="W90" s="53"/>
      <c r="Y90" s="53"/>
      <c r="AA90" s="53"/>
      <c r="AC90" s="53"/>
      <c r="AE90" s="53"/>
      <c r="AG90" s="53"/>
      <c r="AI90" s="53"/>
      <c r="AK90" s="53"/>
      <c r="AM90" s="53">
        <v>11</v>
      </c>
      <c r="AN90" s="23">
        <v>24</v>
      </c>
      <c r="AO90" s="53">
        <v>16</v>
      </c>
      <c r="AP90" s="23">
        <v>15</v>
      </c>
      <c r="AQ90" s="53"/>
      <c r="AS90" s="53"/>
      <c r="AW90" s="53">
        <v>19</v>
      </c>
      <c r="AX90" s="52">
        <v>12</v>
      </c>
      <c r="BA90" s="56" t="s">
        <v>331</v>
      </c>
      <c r="BC90" s="56"/>
      <c r="BM90" s="53">
        <v>2</v>
      </c>
      <c r="BN90" s="73">
        <v>80</v>
      </c>
      <c r="BO90" s="53">
        <v>12</v>
      </c>
      <c r="BP90" s="73">
        <v>22</v>
      </c>
      <c r="BQ90" s="53">
        <v>11</v>
      </c>
      <c r="BR90" s="73">
        <v>24</v>
      </c>
      <c r="BS90" s="53">
        <v>13</v>
      </c>
      <c r="BT90" s="73">
        <v>20</v>
      </c>
      <c r="BW90" s="53">
        <f>+D90+F90+H90+J90+L90+N90+P90+T90+R90+V90+X90+Z90+AB90+AD90+AF90+AH90+AJ90+AL90+AN90+AP90+AR90+AT90+AV90+AX90+AZ90+BB90+BD90+BF90+BH90+BJ90+BL90+BN90+BP90+BR90+BT90+BV90</f>
        <v>303</v>
      </c>
      <c r="BX90" s="53">
        <f>+D90+P90+AB90+AF90+AL90+AR90+AV90+BH90+BL90+BV90</f>
        <v>0</v>
      </c>
      <c r="BY90" s="53">
        <f>+L90+N90+V90+AD90+BD90+BJ90</f>
        <v>0</v>
      </c>
      <c r="BZ90" s="53">
        <f>+H90+J90+R90+AN90+BB90+BR90</f>
        <v>125</v>
      </c>
      <c r="CA90" s="53">
        <f>+F90+T90+X90+AJ90+AP90+AX90+BN90+BP90+BT90</f>
        <v>178</v>
      </c>
      <c r="CB90" s="26">
        <f>+AH90+AT90+AZ90+BF90</f>
        <v>0</v>
      </c>
    </row>
    <row r="91" spans="1:81" ht="15">
      <c r="A91" s="66" t="s">
        <v>405</v>
      </c>
      <c r="B91" s="66" t="s">
        <v>10</v>
      </c>
      <c r="C91" s="53"/>
      <c r="G91" s="53"/>
      <c r="I91" s="53"/>
      <c r="K91" s="27">
        <v>35</v>
      </c>
      <c r="M91" s="53">
        <v>27</v>
      </c>
      <c r="N91" s="5">
        <v>4</v>
      </c>
      <c r="O91" s="53"/>
      <c r="Q91" s="53"/>
      <c r="S91" s="53"/>
      <c r="U91" s="56">
        <v>47</v>
      </c>
      <c r="W91" s="56"/>
      <c r="Y91" s="56"/>
      <c r="AA91" s="56"/>
      <c r="AC91" s="53">
        <v>23</v>
      </c>
      <c r="AD91" s="23">
        <v>8</v>
      </c>
      <c r="AE91" s="53"/>
      <c r="AG91" s="53"/>
      <c r="AI91" s="53"/>
      <c r="AK91" s="53"/>
      <c r="AM91" s="53"/>
      <c r="AO91" s="53"/>
      <c r="AQ91" s="53"/>
      <c r="AS91" s="53"/>
      <c r="BC91" s="56">
        <v>35</v>
      </c>
      <c r="BI91" s="53">
        <v>20</v>
      </c>
      <c r="BJ91" s="52">
        <v>11</v>
      </c>
      <c r="BW91" s="53">
        <f>+D91+F91+H91+J91+L91+N91+P91+T91+R91+V91+X91+Z91+AB91+AD91+AF91+AH91+AJ91+AL91+AN91+AP91+AR91+AT91+AV91+AX91+AZ91+BB91+BD91+BF91+BH91+BJ91+BL91+BN91+BP91+BR91+BT91+BV91</f>
        <v>23</v>
      </c>
      <c r="BX91" s="53">
        <f>+D91+P91+AB91+AF91+AL91+AR91+AV91+BH91+BL91+BV91</f>
        <v>0</v>
      </c>
      <c r="BY91" s="53">
        <f>+L91+N91+V91+AD91+BD91+BJ91</f>
        <v>23</v>
      </c>
      <c r="BZ91" s="53">
        <f>+H91+J91+R91+AN91+BB91+BR91</f>
        <v>0</v>
      </c>
      <c r="CA91" s="53">
        <f>+F91+T91+X91+AJ91+AP91+AX91+BN91+BP91+BT91</f>
        <v>0</v>
      </c>
      <c r="CB91" s="26">
        <f>+AH91+AT91+AZ91+BF91</f>
        <v>0</v>
      </c>
      <c r="CC91" s="74"/>
    </row>
    <row r="92" spans="1:80" ht="15">
      <c r="A92" s="62" t="s">
        <v>564</v>
      </c>
      <c r="B92" s="77" t="s">
        <v>9</v>
      </c>
      <c r="C92" s="53"/>
      <c r="E92" s="53"/>
      <c r="G92" s="53"/>
      <c r="I92" s="53"/>
      <c r="K92" s="53"/>
      <c r="M92" s="53"/>
      <c r="O92" s="53"/>
      <c r="Q92" s="53"/>
      <c r="S92" s="53"/>
      <c r="U92" s="53"/>
      <c r="W92" s="53"/>
      <c r="Y92" s="53"/>
      <c r="AA92" s="53"/>
      <c r="AC92" s="53"/>
      <c r="AE92" s="53"/>
      <c r="AG92" s="56" t="s">
        <v>19</v>
      </c>
      <c r="AI92" s="56"/>
      <c r="AK92" s="56"/>
      <c r="AM92" s="56"/>
      <c r="AO92" s="56"/>
      <c r="AQ92" s="56"/>
      <c r="AS92" s="56"/>
      <c r="AU92" s="56"/>
      <c r="AW92" s="56"/>
      <c r="AY92" s="56"/>
      <c r="BA92" s="56"/>
      <c r="BC92" s="56"/>
      <c r="BM92" s="53">
        <v>51</v>
      </c>
      <c r="BO92" s="53">
        <v>50</v>
      </c>
      <c r="BW92" s="53">
        <f>+D92+F92+H92+J92+L92+N92+P92+T92+R92+V92+X92+Z92+AB92+AD92+AF92+AH92+AJ92+AL92+AN92+AP92+AR92+AT92+AV92+AX92+AZ92+BB92+BD92+BF92+BH92+BJ92+BL92+BN92+BP92+BR92+BT92+BV92</f>
        <v>0</v>
      </c>
      <c r="BX92" s="53">
        <f>+D92+P92+AB92+AF92+AL92+AR92+AV92+BH92+BL92+BV92</f>
        <v>0</v>
      </c>
      <c r="BY92" s="53">
        <f>+L92+N92+V92+AD92+BD92+BJ92</f>
        <v>0</v>
      </c>
      <c r="BZ92" s="53">
        <f>+H92+J92+R92+AN92+BB92+BR92</f>
        <v>0</v>
      </c>
      <c r="CA92" s="53">
        <f>+F92+T92+X92+AJ92+AP92+AX92+BN92+BP92+BT92</f>
        <v>0</v>
      </c>
      <c r="CB92" s="26">
        <f>+AH92+AT92+AZ92+BF92</f>
        <v>0</v>
      </c>
    </row>
    <row r="93" spans="1:80" ht="15">
      <c r="A93" s="66" t="s">
        <v>177</v>
      </c>
      <c r="B93" s="74" t="s">
        <v>3</v>
      </c>
      <c r="C93" s="53">
        <v>11</v>
      </c>
      <c r="D93" s="5">
        <v>24</v>
      </c>
      <c r="E93" s="53"/>
      <c r="G93" s="53"/>
      <c r="I93" s="53"/>
      <c r="K93" s="53"/>
      <c r="M93" s="53"/>
      <c r="O93" s="56" t="s">
        <v>7</v>
      </c>
      <c r="Q93" s="56"/>
      <c r="S93" s="56"/>
      <c r="U93" s="56"/>
      <c r="W93" s="56"/>
      <c r="Y93" s="56"/>
      <c r="AA93" s="53">
        <v>3</v>
      </c>
      <c r="AB93" s="23">
        <v>60</v>
      </c>
      <c r="AC93" s="53"/>
      <c r="AE93" s="53">
        <v>13</v>
      </c>
      <c r="AF93" s="23">
        <v>20</v>
      </c>
      <c r="AG93" s="53"/>
      <c r="AI93" s="53"/>
      <c r="AK93" s="53">
        <v>10</v>
      </c>
      <c r="AL93" s="23">
        <v>26</v>
      </c>
      <c r="AM93" s="53"/>
      <c r="AO93" s="53"/>
      <c r="AQ93" s="53">
        <v>7</v>
      </c>
      <c r="AR93" s="23">
        <v>36</v>
      </c>
      <c r="AS93" s="53"/>
      <c r="AU93" s="53">
        <v>3</v>
      </c>
      <c r="AV93" s="52">
        <v>60</v>
      </c>
      <c r="BG93" s="53">
        <v>18</v>
      </c>
      <c r="BH93" s="52">
        <v>13</v>
      </c>
      <c r="BK93" s="53">
        <v>10</v>
      </c>
      <c r="BL93" s="65">
        <v>26</v>
      </c>
      <c r="BU93" s="53">
        <v>21</v>
      </c>
      <c r="BW93" s="53">
        <f>+D93+F93+H93+J93+L93+N93+P93+T93+R93+V93+X93+Z93+AB93+AD93+AF93+AH93+AJ93+AL93+AN93+AP93+AR93+AT93+AV93+AX93+AZ93+BB93+BD93+BF93+BH93+BJ93+BL93+BN93+BP93+BR93+BT93+BV93</f>
        <v>265</v>
      </c>
      <c r="BX93" s="53">
        <f>+D93+P93+AB93+AF93+AL93+AR93+AV93+BH93+BL93+BV93</f>
        <v>265</v>
      </c>
      <c r="BY93" s="53">
        <f>+L93+N93+V93+AD93+BD93+BJ93</f>
        <v>0</v>
      </c>
      <c r="BZ93" s="53">
        <f>+H93+J93+R93+AN93+BB93+BR93</f>
        <v>0</v>
      </c>
      <c r="CA93" s="53">
        <f>+F93+T93+X93+AJ93+AP93+AX93+BN93+BP93+BT93</f>
        <v>0</v>
      </c>
      <c r="CB93" s="26">
        <f>+AH93+AT93+AZ93+BF93</f>
        <v>0</v>
      </c>
    </row>
    <row r="94" spans="1:80" ht="15">
      <c r="A94" s="66" t="s">
        <v>223</v>
      </c>
      <c r="B94" s="74" t="s">
        <v>15</v>
      </c>
      <c r="C94" s="53">
        <v>28</v>
      </c>
      <c r="E94" s="53"/>
      <c r="G94" s="53"/>
      <c r="I94" s="53"/>
      <c r="K94" s="27">
        <v>49</v>
      </c>
      <c r="M94" s="27">
        <v>36</v>
      </c>
      <c r="O94" s="56">
        <v>41</v>
      </c>
      <c r="Q94" s="56"/>
      <c r="S94" s="56"/>
      <c r="U94" s="53">
        <v>11</v>
      </c>
      <c r="V94" s="15">
        <v>24</v>
      </c>
      <c r="W94" s="53"/>
      <c r="Y94" s="53"/>
      <c r="AA94" s="53">
        <v>25</v>
      </c>
      <c r="AB94" s="23">
        <v>6</v>
      </c>
      <c r="AC94" s="56" t="s">
        <v>7</v>
      </c>
      <c r="AE94" s="56">
        <v>45</v>
      </c>
      <c r="AG94" s="56"/>
      <c r="AI94" s="56"/>
      <c r="AK94" s="56"/>
      <c r="AM94" s="56"/>
      <c r="AO94" s="56"/>
      <c r="AQ94" s="56">
        <v>43</v>
      </c>
      <c r="AS94" s="56"/>
      <c r="AU94" s="56">
        <v>46</v>
      </c>
      <c r="AW94" s="56"/>
      <c r="AY94" s="56"/>
      <c r="BA94" s="56"/>
      <c r="BC94" s="53">
        <v>14</v>
      </c>
      <c r="BD94" s="52">
        <v>18</v>
      </c>
      <c r="BG94" s="56" t="s">
        <v>249</v>
      </c>
      <c r="BI94" s="53">
        <v>17</v>
      </c>
      <c r="BJ94" s="52">
        <v>14</v>
      </c>
      <c r="BK94" s="53" t="s">
        <v>7</v>
      </c>
      <c r="BW94" s="53">
        <f>+D94+F94+H94+J94+L94+N94+P94+T94+R94+V94+X94+Z94+AB94+AD94+AF94+AH94+AJ94+AL94+AN94+AP94+AR94+AT94+AV94+AX94+AZ94+BB94+BD94+BF94+BH94+BJ94+BL94+BN94+BP94+BR94+BT94+BV94</f>
        <v>62</v>
      </c>
      <c r="BX94" s="53">
        <f>+D94+P94+AB94+AF94+AL94+AR94+AV94+BH94+BL94+BV94</f>
        <v>6</v>
      </c>
      <c r="BY94" s="53">
        <f>+L94+N94+V94+AD94+BD94+BJ94</f>
        <v>56</v>
      </c>
      <c r="BZ94" s="53">
        <f>+H94+J94+R94+AN94+BB94+BR94</f>
        <v>0</v>
      </c>
      <c r="CA94" s="53">
        <f>+F94+T94+X94+AJ94+AP94+AX94+BN94+BP94+BT94</f>
        <v>0</v>
      </c>
      <c r="CB94" s="26">
        <f>+AH94+AT94+AZ94+BF94</f>
        <v>0</v>
      </c>
    </row>
    <row r="95" spans="1:80" ht="15">
      <c r="A95" s="77" t="s">
        <v>274</v>
      </c>
      <c r="B95" s="74" t="s">
        <v>10</v>
      </c>
      <c r="C95" s="53"/>
      <c r="E95" s="27">
        <v>34</v>
      </c>
      <c r="G95" s="25">
        <v>13</v>
      </c>
      <c r="H95" s="5">
        <v>20</v>
      </c>
      <c r="I95" s="25">
        <v>17</v>
      </c>
      <c r="J95" s="5">
        <v>14</v>
      </c>
      <c r="K95" s="25"/>
      <c r="M95" s="25"/>
      <c r="O95" s="25"/>
      <c r="Q95" s="53">
        <v>7</v>
      </c>
      <c r="R95" s="15">
        <v>36</v>
      </c>
      <c r="S95" s="53">
        <v>20</v>
      </c>
      <c r="T95" s="15">
        <v>11</v>
      </c>
      <c r="U95" s="53"/>
      <c r="W95" s="53">
        <v>30</v>
      </c>
      <c r="X95" s="23">
        <v>1</v>
      </c>
      <c r="Y95" s="53">
        <v>9</v>
      </c>
      <c r="Z95" s="23">
        <v>15</v>
      </c>
      <c r="AA95" s="53"/>
      <c r="AC95" s="53"/>
      <c r="AE95" s="53"/>
      <c r="AG95" s="34" t="s">
        <v>468</v>
      </c>
      <c r="AI95" s="53">
        <v>5</v>
      </c>
      <c r="AJ95" s="23">
        <v>45</v>
      </c>
      <c r="AK95" s="53"/>
      <c r="AM95" s="53">
        <v>16</v>
      </c>
      <c r="AN95" s="23">
        <v>15</v>
      </c>
      <c r="AO95" s="53">
        <v>7</v>
      </c>
      <c r="AP95" s="23">
        <v>36</v>
      </c>
      <c r="AQ95" s="53"/>
      <c r="AS95" s="53"/>
      <c r="AW95" s="53">
        <v>22</v>
      </c>
      <c r="AX95" s="52">
        <v>9</v>
      </c>
      <c r="BA95" s="53">
        <v>8</v>
      </c>
      <c r="BB95" s="52">
        <v>32</v>
      </c>
      <c r="BM95" s="53">
        <v>37</v>
      </c>
      <c r="BO95" s="53">
        <v>31</v>
      </c>
      <c r="BQ95" s="53">
        <v>25</v>
      </c>
      <c r="BR95" s="73">
        <v>6</v>
      </c>
      <c r="BS95" s="53">
        <v>15</v>
      </c>
      <c r="BT95" s="73">
        <v>16</v>
      </c>
      <c r="BW95" s="53">
        <f>+D95+F95+H95+J95+L95+N95+P95+T95+R95+V95+X95+Z95+AB95+AD95+AF95+AH95+AJ95+AL95+AN95+AP95+AR95+AT95+AV95+AX95+AZ95+BB95+BD95+BF95+BH95+BJ95+BL95+BN95+BP95+BR95+BT95+BV95</f>
        <v>256</v>
      </c>
      <c r="BX95" s="53">
        <f>+D95+P95+AB95+AF95+AL95+AR95+AV95+BH95+BL95+BV95</f>
        <v>0</v>
      </c>
      <c r="BY95" s="53">
        <f>+L95+N95+V95+AD95+BD95+BJ95</f>
        <v>0</v>
      </c>
      <c r="BZ95" s="53">
        <f>+H95+J95+R95+AN95+BB95+BR95</f>
        <v>123</v>
      </c>
      <c r="CA95" s="53">
        <f>+F95+T95+X95+AJ95+AP95+AX95+BN95+BP95+BT95</f>
        <v>118</v>
      </c>
      <c r="CB95" s="26">
        <f>+AH95+AT95+AZ95+BF95</f>
        <v>0</v>
      </c>
    </row>
    <row r="96" spans="1:80" ht="15">
      <c r="A96" s="77" t="s">
        <v>275</v>
      </c>
      <c r="B96" s="74" t="s">
        <v>9</v>
      </c>
      <c r="C96" s="53"/>
      <c r="E96" s="27">
        <v>47</v>
      </c>
      <c r="G96" s="27">
        <v>54</v>
      </c>
      <c r="I96" s="27">
        <v>48</v>
      </c>
      <c r="K96" s="27"/>
      <c r="M96" s="27"/>
      <c r="O96" s="27"/>
      <c r="Q96" s="56">
        <v>46</v>
      </c>
      <c r="S96" s="53">
        <v>13</v>
      </c>
      <c r="T96" s="15">
        <v>20</v>
      </c>
      <c r="U96" s="53"/>
      <c r="W96" s="53"/>
      <c r="Y96" s="53"/>
      <c r="AA96" s="53"/>
      <c r="AC96" s="53"/>
      <c r="AE96" s="53"/>
      <c r="AG96" s="53"/>
      <c r="AI96" s="53"/>
      <c r="AK96" s="53"/>
      <c r="AM96" s="53"/>
      <c r="AO96" s="53"/>
      <c r="AQ96" s="53"/>
      <c r="AS96" s="53"/>
      <c r="BW96" s="53">
        <f>+D96+F96+H96+J96+L96+N96+P96+T96+R96+V96+X96+Z96+AB96+AD96+AF96+AH96+AJ96+AL96+AN96+AP96+AR96+AT96+AV96+AX96+AZ96+BB96+BD96+BF96+BH96+BJ96+BL96+BN96+BP96+BR96+BT96+BV96</f>
        <v>20</v>
      </c>
      <c r="BX96" s="53">
        <f>+D96+P96+AB96+AF96+AL96+AR96+AV96+BH96+BL96+BV96</f>
        <v>0</v>
      </c>
      <c r="BY96" s="53">
        <f>+L96+N96+V96+AD96+BD96+BJ96</f>
        <v>0</v>
      </c>
      <c r="BZ96" s="53">
        <f>+H96+J96+R96+AN96+BB96+BR96</f>
        <v>0</v>
      </c>
      <c r="CA96" s="53">
        <f>+F96+T96+X96+AJ96+AP96+AX96+BN96+BP96+BT96</f>
        <v>20</v>
      </c>
      <c r="CB96" s="26">
        <f>+AH96+AT96+AZ96+BF96</f>
        <v>0</v>
      </c>
    </row>
    <row r="97" spans="1:80" ht="15">
      <c r="A97" s="66" t="s">
        <v>174</v>
      </c>
      <c r="B97" s="74" t="s">
        <v>5</v>
      </c>
      <c r="C97" s="27" t="s">
        <v>7</v>
      </c>
      <c r="E97" s="53"/>
      <c r="G97" s="53"/>
      <c r="I97" s="53"/>
      <c r="K97" s="53"/>
      <c r="M97" s="53"/>
      <c r="O97" s="56" t="s">
        <v>7</v>
      </c>
      <c r="Q97" s="56"/>
      <c r="S97" s="56"/>
      <c r="U97" s="56"/>
      <c r="W97" s="56"/>
      <c r="Y97" s="53">
        <v>5</v>
      </c>
      <c r="Z97" s="23">
        <v>30</v>
      </c>
      <c r="AA97" s="53">
        <v>8</v>
      </c>
      <c r="AB97" s="23">
        <v>32</v>
      </c>
      <c r="AC97" s="53"/>
      <c r="AE97" s="53">
        <v>3</v>
      </c>
      <c r="AF97" s="23">
        <v>60</v>
      </c>
      <c r="AG97" s="53"/>
      <c r="AI97" s="53"/>
      <c r="AK97" s="53">
        <v>18</v>
      </c>
      <c r="AL97" s="23">
        <v>13</v>
      </c>
      <c r="AM97" s="53"/>
      <c r="AO97" s="53"/>
      <c r="AQ97" s="53">
        <v>5</v>
      </c>
      <c r="AR97" s="23">
        <v>45</v>
      </c>
      <c r="AS97" s="53"/>
      <c r="AU97" s="53" t="s">
        <v>19</v>
      </c>
      <c r="BG97" s="53">
        <v>2</v>
      </c>
      <c r="BH97" s="52">
        <v>80</v>
      </c>
      <c r="BK97" s="53" t="s">
        <v>19</v>
      </c>
      <c r="BU97" s="53">
        <v>14</v>
      </c>
      <c r="BV97" s="73">
        <v>18</v>
      </c>
      <c r="BW97" s="53">
        <f>+D97+F97+H97+J97+L97+N97+P97+T97+R97+V97+X97+Z97+AB97+AD97+AF97+AH97+AJ97+AL97+AN97+AP97+AR97+AT97+AV97+AX97+AZ97+BB97+BD97+BF97+BH97+BJ97+BL97+BN97+BP97+BR97+BT97+BV97</f>
        <v>278</v>
      </c>
      <c r="BX97" s="53">
        <f>+D97+P97+AB97+AF97+AL97+AR97+AV97+BH97+BL97+BV97</f>
        <v>248</v>
      </c>
      <c r="BY97" s="53">
        <f>+L97+N97+V97+AD97+BD97+BJ97</f>
        <v>0</v>
      </c>
      <c r="BZ97" s="53">
        <f>+H97+J97+R97+AN97+BB97+BR97</f>
        <v>0</v>
      </c>
      <c r="CA97" s="53">
        <f>+F97+T97+X97+AJ97+AP97+AX97+BN97+BP97+BT97</f>
        <v>0</v>
      </c>
      <c r="CB97" s="26">
        <f>+AH97+AT97+AZ97+BF97</f>
        <v>0</v>
      </c>
    </row>
    <row r="98" spans="1:80" ht="15">
      <c r="A98" s="66" t="s">
        <v>179</v>
      </c>
      <c r="B98" s="74" t="s">
        <v>5</v>
      </c>
      <c r="C98" s="27" t="s">
        <v>7</v>
      </c>
      <c r="E98" s="53"/>
      <c r="G98" s="53"/>
      <c r="I98" s="56"/>
      <c r="K98" s="53">
        <v>3</v>
      </c>
      <c r="L98" s="5">
        <v>60</v>
      </c>
      <c r="M98" s="53">
        <v>6</v>
      </c>
      <c r="N98" s="5">
        <v>40</v>
      </c>
      <c r="O98" s="53">
        <v>1</v>
      </c>
      <c r="P98" s="5">
        <v>100</v>
      </c>
      <c r="Q98" s="53"/>
      <c r="S98" s="53"/>
      <c r="U98" s="53">
        <v>18</v>
      </c>
      <c r="V98" s="15">
        <v>13</v>
      </c>
      <c r="W98" s="53"/>
      <c r="Y98" s="53">
        <v>9</v>
      </c>
      <c r="Z98" s="23">
        <v>15</v>
      </c>
      <c r="AA98" s="53">
        <v>15</v>
      </c>
      <c r="AB98" s="23">
        <v>16</v>
      </c>
      <c r="AC98" s="53">
        <v>16</v>
      </c>
      <c r="AD98" s="23">
        <v>15</v>
      </c>
      <c r="AE98" s="53">
        <v>2</v>
      </c>
      <c r="AF98" s="23">
        <v>80</v>
      </c>
      <c r="AG98" s="53"/>
      <c r="AI98" s="53"/>
      <c r="AK98" s="53">
        <v>2</v>
      </c>
      <c r="AL98" s="23">
        <v>80</v>
      </c>
      <c r="AM98" s="53"/>
      <c r="AO98" s="53"/>
      <c r="AQ98" s="53">
        <v>4</v>
      </c>
      <c r="AR98" s="23">
        <v>50</v>
      </c>
      <c r="AS98" s="53"/>
      <c r="AU98" s="53" t="s">
        <v>553</v>
      </c>
      <c r="BC98" s="56" t="s">
        <v>7</v>
      </c>
      <c r="BW98" s="53">
        <f>+D98+F98+H98+J98+L98+N98+P98+T98+R98+V98+X98+Z98+AB98+AD98+AF98+AH98+AJ98+AL98+AN98+AP98+AR98+AT98+AV98+AX98+AZ98+BB98+BD98+BF98+BH98+BJ98+BL98+BN98+BP98+BR98+BT98+BV98</f>
        <v>469</v>
      </c>
      <c r="BX98" s="53">
        <f>+D98+P98+AB98+AF98+AL98+AR98+AV98+BH98+BL98+BV98</f>
        <v>326</v>
      </c>
      <c r="BY98" s="53">
        <f>+L98+N98+V98+AD98+BD98+BJ98</f>
        <v>128</v>
      </c>
      <c r="BZ98" s="53">
        <f>+H98+J98+R98+AN98+BB98+BR98</f>
        <v>0</v>
      </c>
      <c r="CA98" s="53">
        <f>+F98+T98+X98+AJ98+AP98+AX98+BN98+BP98+BT98</f>
        <v>0</v>
      </c>
      <c r="CB98" s="26">
        <f>+AH98+AT98+AZ98+BF98</f>
        <v>0</v>
      </c>
    </row>
    <row r="99" spans="1:81" ht="15">
      <c r="A99" s="77" t="s">
        <v>276</v>
      </c>
      <c r="B99" s="74" t="s">
        <v>8</v>
      </c>
      <c r="C99" s="53"/>
      <c r="E99" s="27" t="s">
        <v>329</v>
      </c>
      <c r="G99" s="53"/>
      <c r="I99" s="53"/>
      <c r="K99" s="53"/>
      <c r="M99" s="53"/>
      <c r="O99" s="53"/>
      <c r="Q99" s="56">
        <v>37</v>
      </c>
      <c r="S99" s="53">
        <v>23</v>
      </c>
      <c r="T99" s="15">
        <v>8</v>
      </c>
      <c r="U99" s="53"/>
      <c r="W99" s="53">
        <v>25</v>
      </c>
      <c r="X99" s="23">
        <v>6</v>
      </c>
      <c r="Y99" s="53"/>
      <c r="AA99" s="53"/>
      <c r="AC99" s="53"/>
      <c r="AE99" s="53"/>
      <c r="AG99" s="53"/>
      <c r="AI99" s="53">
        <v>18</v>
      </c>
      <c r="AJ99" s="23">
        <v>13</v>
      </c>
      <c r="AK99" s="53"/>
      <c r="AM99" s="53">
        <v>30</v>
      </c>
      <c r="AN99" s="23">
        <v>1</v>
      </c>
      <c r="AO99" s="53">
        <v>8</v>
      </c>
      <c r="AP99" s="23">
        <v>32</v>
      </c>
      <c r="AQ99" s="53"/>
      <c r="AS99" s="53"/>
      <c r="AW99" s="56">
        <v>31</v>
      </c>
      <c r="AY99" s="56"/>
      <c r="BA99" s="56">
        <v>40</v>
      </c>
      <c r="BC99" s="56"/>
      <c r="BM99" s="53">
        <v>29</v>
      </c>
      <c r="BN99" s="73">
        <v>2</v>
      </c>
      <c r="BO99" s="53">
        <v>10</v>
      </c>
      <c r="BP99" s="73">
        <v>26</v>
      </c>
      <c r="BQ99" s="53">
        <v>20</v>
      </c>
      <c r="BR99" s="73">
        <v>11</v>
      </c>
      <c r="BW99" s="53">
        <f>+D99+F99+H99+J99+L99+N99+P99+T99+R99+V99+X99+Z99+AB99+AD99+AF99+AH99+AJ99+AL99+AN99+AP99+AR99+AT99+AV99+AX99+AZ99+BB99+BD99+BF99+BH99+BJ99+BL99+BN99+BP99+BR99+BT99+BV99</f>
        <v>99</v>
      </c>
      <c r="BX99" s="53">
        <f>+D99+P99+AB99+AF99+AL99+AR99+AV99+BH99+BL99+BV99</f>
        <v>0</v>
      </c>
      <c r="BY99" s="53">
        <f>+L99+N99+V99+AD99+BD99+BJ99</f>
        <v>0</v>
      </c>
      <c r="BZ99" s="53">
        <f>+H99+J99+R99+AN99+BB99+BR99</f>
        <v>12</v>
      </c>
      <c r="CA99" s="53">
        <f>+F99+T99+X99+AJ99+AP99+AX99+BN99+BP99+BT99</f>
        <v>87</v>
      </c>
      <c r="CB99" s="26">
        <f>+AH99+AT99+AZ99+BF99</f>
        <v>0</v>
      </c>
      <c r="CC99" s="57"/>
    </row>
    <row r="100" spans="1:80" ht="15">
      <c r="A100" s="66" t="s">
        <v>236</v>
      </c>
      <c r="B100" s="74" t="s">
        <v>166</v>
      </c>
      <c r="C100" s="27">
        <v>42</v>
      </c>
      <c r="E100" s="53"/>
      <c r="G100" s="53"/>
      <c r="I100" s="53"/>
      <c r="K100" s="53"/>
      <c r="M100" s="27">
        <v>46</v>
      </c>
      <c r="O100" s="56">
        <v>45</v>
      </c>
      <c r="Q100" s="56"/>
      <c r="S100" s="56"/>
      <c r="U100" s="56"/>
      <c r="W100" s="56"/>
      <c r="Y100" s="56"/>
      <c r="AA100" s="56" t="s">
        <v>7</v>
      </c>
      <c r="AC100" s="56"/>
      <c r="AE100" s="53">
        <v>23</v>
      </c>
      <c r="AF100" s="23">
        <v>8</v>
      </c>
      <c r="AG100" s="53"/>
      <c r="AI100" s="53"/>
      <c r="AK100" s="53"/>
      <c r="AM100" s="53"/>
      <c r="AO100" s="53"/>
      <c r="AQ100" s="56" t="s">
        <v>7</v>
      </c>
      <c r="AS100" s="53"/>
      <c r="AU100" s="56">
        <v>36</v>
      </c>
      <c r="AW100" s="56"/>
      <c r="AY100" s="56"/>
      <c r="BA100" s="56"/>
      <c r="BC100" s="56"/>
      <c r="BE100" s="53">
        <v>24</v>
      </c>
      <c r="BF100" s="52">
        <v>7</v>
      </c>
      <c r="BG100" s="56">
        <v>49</v>
      </c>
      <c r="BK100" s="53">
        <v>35</v>
      </c>
      <c r="BW100" s="53">
        <f>+D100+F100+H100+J100+L100+N100+P100+T100+R100+V100+X100+Z100+AB100+AD100+AF100+AH100+AJ100+AL100+AN100+AP100+AR100+AT100+AV100+AX100+AZ100+BB100+BD100+BF100+BH100+BJ100+BL100+BN100+BP100+BR100+BT100+BV100</f>
        <v>15</v>
      </c>
      <c r="BX100" s="53">
        <f>+D100+P100+AB100+AF100+AL100+AR100+AV100+BH100+BL100+BV100</f>
        <v>8</v>
      </c>
      <c r="BY100" s="53">
        <f>+L100+N100+V100+AD100+BD100+BJ100</f>
        <v>0</v>
      </c>
      <c r="BZ100" s="53">
        <f>+H100+J100+R100+AN100+BB100+BR100</f>
        <v>0</v>
      </c>
      <c r="CA100" s="53">
        <f>+F100+T100+X100+AJ100+AP100+AX100+BN100+BP100+BT100</f>
        <v>0</v>
      </c>
      <c r="CB100" s="26">
        <f>+AH100+AT100+AZ100+BF100</f>
        <v>7</v>
      </c>
    </row>
    <row r="101" spans="1:80" ht="15">
      <c r="A101" s="66" t="s">
        <v>198</v>
      </c>
      <c r="B101" s="74" t="s">
        <v>5</v>
      </c>
      <c r="C101" s="53">
        <v>27</v>
      </c>
      <c r="D101" s="5">
        <v>4</v>
      </c>
      <c r="E101" s="53"/>
      <c r="G101" s="53"/>
      <c r="I101" s="56"/>
      <c r="K101" s="56"/>
      <c r="M101" s="56"/>
      <c r="O101" s="53">
        <v>24</v>
      </c>
      <c r="Q101" s="53"/>
      <c r="S101" s="53"/>
      <c r="U101" s="53"/>
      <c r="W101" s="53"/>
      <c r="Y101" s="53"/>
      <c r="AA101" s="53">
        <v>28</v>
      </c>
      <c r="AB101" s="23">
        <v>3</v>
      </c>
      <c r="AC101" s="53"/>
      <c r="AE101" s="56">
        <v>36</v>
      </c>
      <c r="AG101" s="56"/>
      <c r="AI101" s="56"/>
      <c r="AK101" s="56">
        <v>36</v>
      </c>
      <c r="AM101" s="56"/>
      <c r="AO101" s="56"/>
      <c r="AQ101" s="53" t="s">
        <v>19</v>
      </c>
      <c r="AS101" s="56"/>
      <c r="AU101" s="56">
        <v>40</v>
      </c>
      <c r="AW101" s="56"/>
      <c r="AY101" s="56"/>
      <c r="BA101" s="56"/>
      <c r="BC101" s="56"/>
      <c r="BG101" s="56">
        <v>45</v>
      </c>
      <c r="BK101" s="53">
        <v>19</v>
      </c>
      <c r="BL101" s="65">
        <v>12</v>
      </c>
      <c r="BW101" s="53">
        <f>+D101+F101+H101+J101+L101+N101+P101+T101+R101+V101+X101+Z101+AB101+AD101+AF101+AH101+AJ101+AL101+AN101+AP101+AR101+AT101+AV101+AX101+AZ101+BB101+BD101+BF101+BH101+BJ101+BL101+BN101+BP101+BR101+BT101+BV101</f>
        <v>19</v>
      </c>
      <c r="BX101" s="53">
        <f>+D101+P101+AB101+AF101+AL101+AR101+AV101+BH101+BL101+BV101</f>
        <v>19</v>
      </c>
      <c r="BY101" s="53">
        <f>+L101+N101+V101+AD101+BD101+BJ101</f>
        <v>0</v>
      </c>
      <c r="BZ101" s="53">
        <f>+H101+J101+R101+AN101+BB101+BR101</f>
        <v>0</v>
      </c>
      <c r="CA101" s="53">
        <f>+F101+T101+X101+AJ101+AP101+AX101+BN101+BP101+BT101</f>
        <v>0</v>
      </c>
      <c r="CB101" s="26">
        <f>+AH101+AT101+AZ101+BF101</f>
        <v>0</v>
      </c>
    </row>
    <row r="102" spans="1:80" ht="15">
      <c r="A102" s="77" t="s">
        <v>277</v>
      </c>
      <c r="B102" s="74" t="s">
        <v>9</v>
      </c>
      <c r="C102" s="53"/>
      <c r="E102" s="53">
        <v>11</v>
      </c>
      <c r="F102" s="5">
        <v>24</v>
      </c>
      <c r="G102" s="27">
        <v>33</v>
      </c>
      <c r="I102" s="53"/>
      <c r="K102" s="53"/>
      <c r="M102" s="53"/>
      <c r="O102" s="53"/>
      <c r="Q102" s="56">
        <v>41</v>
      </c>
      <c r="S102" s="56">
        <v>44</v>
      </c>
      <c r="U102" s="56"/>
      <c r="W102" s="53">
        <v>18</v>
      </c>
      <c r="X102" s="23">
        <v>13</v>
      </c>
      <c r="Y102" s="53"/>
      <c r="AA102" s="53"/>
      <c r="AC102" s="53"/>
      <c r="AE102" s="53"/>
      <c r="AG102" s="53"/>
      <c r="AI102" s="53">
        <v>21</v>
      </c>
      <c r="AJ102" s="23">
        <v>10</v>
      </c>
      <c r="AK102" s="53"/>
      <c r="AM102" s="56" t="s">
        <v>329</v>
      </c>
      <c r="AO102" s="53"/>
      <c r="AQ102" s="53"/>
      <c r="AS102" s="53"/>
      <c r="BA102" s="53">
        <v>30</v>
      </c>
      <c r="BB102" s="52">
        <v>1</v>
      </c>
      <c r="BM102" s="53">
        <v>10</v>
      </c>
      <c r="BN102" s="73">
        <v>26</v>
      </c>
      <c r="BO102" s="53">
        <v>15</v>
      </c>
      <c r="BP102" s="73">
        <v>16</v>
      </c>
      <c r="BQ102" s="53">
        <v>21</v>
      </c>
      <c r="BR102" s="73">
        <v>10</v>
      </c>
      <c r="BW102" s="53">
        <f>+D102+F102+H102+J102+L102+N102+P102+T102+R102+V102+X102+Z102+AB102+AD102+AF102+AH102+AJ102+AL102+AN102+AP102+AR102+AT102+AV102+AX102+AZ102+BB102+BD102+BF102+BH102+BJ102+BL102+BN102+BP102+BR102+BT102+BV102</f>
        <v>100</v>
      </c>
      <c r="BX102" s="53">
        <f>+D102+P102+AB102+AF102+AL102+AR102+AV102+BH102+BL102+BV102</f>
        <v>0</v>
      </c>
      <c r="BY102" s="53">
        <f>+L102+N102+V102+AD102+BD102+BJ102</f>
        <v>0</v>
      </c>
      <c r="BZ102" s="53">
        <f>+H102+J102+R102+AN102+BB102+BR102</f>
        <v>11</v>
      </c>
      <c r="CA102" s="53">
        <f>+F102+T102+X102+AJ102+AP102+AX102+BN102+BP102+BT102</f>
        <v>89</v>
      </c>
      <c r="CB102" s="26">
        <f>+AH102+AT102+AZ102+BF102</f>
        <v>0</v>
      </c>
    </row>
    <row r="103" spans="1:81" ht="15">
      <c r="A103" s="77" t="s">
        <v>526</v>
      </c>
      <c r="B103" s="77" t="s">
        <v>17</v>
      </c>
      <c r="C103" s="53"/>
      <c r="E103" s="53"/>
      <c r="G103" s="53"/>
      <c r="I103" s="53"/>
      <c r="K103" s="53"/>
      <c r="M103" s="53"/>
      <c r="O103" s="53"/>
      <c r="Q103" s="53"/>
      <c r="S103" s="53"/>
      <c r="U103" s="53"/>
      <c r="W103" s="53"/>
      <c r="Y103" s="53"/>
      <c r="AA103" s="56">
        <v>61</v>
      </c>
      <c r="AC103" s="56"/>
      <c r="AE103" s="56"/>
      <c r="AG103" s="56"/>
      <c r="AI103" s="56"/>
      <c r="AK103" s="56"/>
      <c r="AM103" s="56"/>
      <c r="AO103" s="56"/>
      <c r="AQ103" s="56"/>
      <c r="AS103" s="56"/>
      <c r="AU103" s="56"/>
      <c r="AW103" s="56"/>
      <c r="AY103" s="56"/>
      <c r="BA103" s="56"/>
      <c r="BC103" s="56"/>
      <c r="BW103" s="53">
        <f>+D103+F103+H103+J103+L103+N103+P103+T103+R103+V103+X103+Z103+AB103+AD103+AF103+AH103+AJ103+AL103+AN103+AP103+AR103+AT103+AV103+AX103+AZ103+BB103+BD103+BF103+BH103+BJ103+BL103+BN103+BP103+BR103+BT103+BV103</f>
        <v>0</v>
      </c>
      <c r="BX103" s="53">
        <f>+D103+P103+AB103+AF103+AL103+AR103+AV103+BH103+BL103+BV103</f>
        <v>0</v>
      </c>
      <c r="BY103" s="53">
        <f>+L103+N103+V103+AD103+BD103+BJ103</f>
        <v>0</v>
      </c>
      <c r="BZ103" s="53">
        <f>+H103+J103+R103+AN103+BB103+BR103</f>
        <v>0</v>
      </c>
      <c r="CA103" s="53">
        <f>+F103+T103+X103+AJ103+AP103+AX103+BN103+BP103+BT103</f>
        <v>0</v>
      </c>
      <c r="CB103" s="26">
        <f>+AH103+AT103+AZ103+BF103</f>
        <v>0</v>
      </c>
      <c r="CC103" s="74"/>
    </row>
    <row r="104" spans="1:80" ht="15">
      <c r="A104" s="66" t="s">
        <v>188</v>
      </c>
      <c r="B104" s="74" t="s">
        <v>164</v>
      </c>
      <c r="C104" s="27">
        <v>39</v>
      </c>
      <c r="E104" s="53"/>
      <c r="G104" s="53"/>
      <c r="I104" s="56"/>
      <c r="K104" s="56"/>
      <c r="M104" s="56"/>
      <c r="O104" s="56">
        <v>33</v>
      </c>
      <c r="Q104" s="56"/>
      <c r="S104" s="56"/>
      <c r="U104" s="56"/>
      <c r="W104" s="56"/>
      <c r="Y104" s="56"/>
      <c r="AA104" s="56">
        <v>34</v>
      </c>
      <c r="AC104" s="56"/>
      <c r="AE104" s="53">
        <v>11</v>
      </c>
      <c r="AF104" s="23">
        <v>24</v>
      </c>
      <c r="AG104" s="53"/>
      <c r="AI104" s="53"/>
      <c r="AK104" s="56" t="s">
        <v>7</v>
      </c>
      <c r="AM104" s="56"/>
      <c r="AO104" s="56"/>
      <c r="AQ104" s="53">
        <v>26</v>
      </c>
      <c r="AR104" s="23">
        <v>5</v>
      </c>
      <c r="AS104" s="56"/>
      <c r="AU104" s="53">
        <v>20</v>
      </c>
      <c r="AV104" s="52">
        <v>11</v>
      </c>
      <c r="BG104" s="56">
        <v>31</v>
      </c>
      <c r="BK104" s="53" t="s">
        <v>7</v>
      </c>
      <c r="BW104" s="53">
        <f>+D104+F104+H104+J104+L104+N104+P104+T104+R104+V104+X104+Z104+AB104+AD104+AF104+AH104+AJ104+AL104+AN104+AP104+AR104+AT104+AV104+AX104+AZ104+BB104+BD104+BF104+BH104+BJ104+BL104+BN104+BP104+BR104+BT104+BV104</f>
        <v>40</v>
      </c>
      <c r="BX104" s="53">
        <f>+D104+P104+AB104+AF104+AL104+AR104+AV104+BH104+BL104+BV104</f>
        <v>40</v>
      </c>
      <c r="BY104" s="53">
        <f>+L104+N104+V104+AD104+BD104+BJ104</f>
        <v>0</v>
      </c>
      <c r="BZ104" s="53">
        <f>+H104+J104+R104+AN104+BB104+BR104</f>
        <v>0</v>
      </c>
      <c r="CA104" s="53">
        <f>+F104+T104+X104+AJ104+AP104+AX104+BN104+BP104+BT104</f>
        <v>0</v>
      </c>
      <c r="CB104" s="26">
        <f>+AH104+AT104+AZ104+BF104</f>
        <v>0</v>
      </c>
    </row>
    <row r="105" spans="1:80" ht="15">
      <c r="A105" s="77" t="s">
        <v>278</v>
      </c>
      <c r="B105" s="74" t="s">
        <v>10</v>
      </c>
      <c r="C105" s="22"/>
      <c r="E105" s="53">
        <v>23</v>
      </c>
      <c r="F105" s="5">
        <v>8</v>
      </c>
      <c r="G105" s="25">
        <v>6</v>
      </c>
      <c r="H105" s="5">
        <v>40</v>
      </c>
      <c r="I105" s="25">
        <v>4</v>
      </c>
      <c r="J105" s="5">
        <v>50</v>
      </c>
      <c r="K105" s="27">
        <v>37</v>
      </c>
      <c r="M105" s="27"/>
      <c r="O105" s="27"/>
      <c r="Q105" s="53">
        <v>27</v>
      </c>
      <c r="R105" s="15">
        <v>4</v>
      </c>
      <c r="S105" s="53">
        <v>22</v>
      </c>
      <c r="T105" s="15">
        <v>9</v>
      </c>
      <c r="U105" s="56" t="s">
        <v>7</v>
      </c>
      <c r="W105" s="53">
        <v>3</v>
      </c>
      <c r="X105" s="23">
        <v>60</v>
      </c>
      <c r="Y105" s="53"/>
      <c r="AA105" s="53"/>
      <c r="AC105" s="56" t="s">
        <v>7</v>
      </c>
      <c r="AE105" s="56" t="s">
        <v>7</v>
      </c>
      <c r="AG105" s="25">
        <v>4</v>
      </c>
      <c r="AH105" s="23">
        <v>50</v>
      </c>
      <c r="AI105" s="53">
        <v>7</v>
      </c>
      <c r="AJ105" s="23">
        <v>36</v>
      </c>
      <c r="AK105" s="53"/>
      <c r="AM105" s="53">
        <v>11</v>
      </c>
      <c r="AN105" s="23">
        <v>24</v>
      </c>
      <c r="AO105" s="53">
        <v>6</v>
      </c>
      <c r="AP105" s="23">
        <v>40</v>
      </c>
      <c r="AQ105" s="56">
        <v>60</v>
      </c>
      <c r="AS105" s="53">
        <v>6</v>
      </c>
      <c r="AT105" s="23">
        <v>40</v>
      </c>
      <c r="AW105" s="53">
        <v>17</v>
      </c>
      <c r="AX105" s="52">
        <v>14</v>
      </c>
      <c r="AY105" s="53">
        <v>9</v>
      </c>
      <c r="AZ105" s="52">
        <v>29</v>
      </c>
      <c r="BA105" s="53">
        <v>9</v>
      </c>
      <c r="BB105" s="52">
        <v>29</v>
      </c>
      <c r="BE105" s="53">
        <v>1</v>
      </c>
      <c r="BF105" s="52">
        <v>100</v>
      </c>
      <c r="BG105" s="56" t="s">
        <v>352</v>
      </c>
      <c r="BI105" s="53" t="s">
        <v>7</v>
      </c>
      <c r="BM105" s="53">
        <v>26</v>
      </c>
      <c r="BN105" s="73">
        <v>5</v>
      </c>
      <c r="BO105" s="53">
        <v>13</v>
      </c>
      <c r="BP105" s="73">
        <v>20</v>
      </c>
      <c r="BQ105" s="53">
        <v>7</v>
      </c>
      <c r="BR105" s="73">
        <v>36</v>
      </c>
      <c r="BS105" s="53">
        <v>4</v>
      </c>
      <c r="BT105" s="73">
        <v>50</v>
      </c>
      <c r="BU105" s="53">
        <v>16</v>
      </c>
      <c r="BW105" s="53">
        <f>+D105+F105+H105+J105+L105+N105+P105+T105+R105+V105+X105+Z105+AB105+AD105+AF105+AH105+AJ105+AL105+AN105+AP105+AR105+AT105+AV105+AX105+AZ105+BB105+BD105+BF105+BH105+BJ105+BL105+BN105+BP105+BR105+BT105+BV105</f>
        <v>644</v>
      </c>
      <c r="BX105" s="53">
        <f>+D105+P105+AB105+AF105+AL105+AR105+AV105+BH105+BL105+BV105</f>
        <v>0</v>
      </c>
      <c r="BY105" s="53">
        <f>+L105+N105+V105+AD105+BD105+BJ105</f>
        <v>0</v>
      </c>
      <c r="BZ105" s="53">
        <f>+H105+J105+R105+AN105+BB105+BR105</f>
        <v>183</v>
      </c>
      <c r="CA105" s="53">
        <f>+F105+T105+X105+AJ105+AP105+AX105+BN105+BP105+BT105</f>
        <v>242</v>
      </c>
      <c r="CB105" s="26">
        <f>+AH105+AT105+AZ105+BF105</f>
        <v>219</v>
      </c>
    </row>
    <row r="106" spans="1:80" ht="15">
      <c r="A106" s="62" t="s">
        <v>636</v>
      </c>
      <c r="B106" s="77" t="s">
        <v>167</v>
      </c>
      <c r="C106" s="53"/>
      <c r="E106" s="53"/>
      <c r="G106" s="53"/>
      <c r="I106" s="53"/>
      <c r="K106" s="53"/>
      <c r="M106" s="53"/>
      <c r="O106" s="53"/>
      <c r="Q106" s="53"/>
      <c r="S106" s="53"/>
      <c r="U106" s="53"/>
      <c r="W106" s="53"/>
      <c r="Y106" s="53"/>
      <c r="AA106" s="53"/>
      <c r="AC106" s="53"/>
      <c r="AE106" s="53"/>
      <c r="AG106" s="53"/>
      <c r="AI106" s="53"/>
      <c r="AK106" s="53"/>
      <c r="AM106" s="53"/>
      <c r="AO106" s="53"/>
      <c r="AQ106" s="53"/>
      <c r="AS106" s="53"/>
      <c r="BG106" s="56">
        <v>56</v>
      </c>
      <c r="BW106" s="53">
        <f>+D106+F106+H106+J106+L106+N106+P106+T106+R106+V106+X106+Z106+AB106+AD106+AF106+AH106+AJ106+AL106+AN106+AP106+AR106+AT106+AV106+AX106+AZ106+BB106+BD106+BF106+BH106+BJ106+BL106+BN106+BP106+BR106+BT106+BV106</f>
        <v>0</v>
      </c>
      <c r="BX106" s="53">
        <f>+D106+P106+AB106+AF106+AL106+AR106+AV106+BH106+BL106+BV106</f>
        <v>0</v>
      </c>
      <c r="BY106" s="53">
        <f>+L106+N106+V106+AD106+BD106+BJ106</f>
        <v>0</v>
      </c>
      <c r="BZ106" s="53">
        <f>+H106+J106+R106+AN106+BB106+BR106</f>
        <v>0</v>
      </c>
      <c r="CA106" s="53">
        <f>+F106+T106+X106+AJ106+AP106+AX106+BN106+BP106+BT106</f>
        <v>0</v>
      </c>
      <c r="CB106" s="26">
        <f>+AH106+AT106+AZ106+BF106</f>
        <v>0</v>
      </c>
    </row>
    <row r="107" spans="1:80" ht="15">
      <c r="A107" s="77" t="s">
        <v>280</v>
      </c>
      <c r="B107" s="74" t="s">
        <v>8</v>
      </c>
      <c r="C107" s="53"/>
      <c r="E107" s="53">
        <v>7</v>
      </c>
      <c r="F107" s="5">
        <v>36</v>
      </c>
      <c r="G107" s="25">
        <v>2</v>
      </c>
      <c r="H107" s="5">
        <v>80</v>
      </c>
      <c r="I107" s="25">
        <v>23</v>
      </c>
      <c r="J107" s="5">
        <v>8</v>
      </c>
      <c r="K107" s="53" t="s">
        <v>19</v>
      </c>
      <c r="M107" s="53">
        <v>4</v>
      </c>
      <c r="N107" s="5">
        <v>50</v>
      </c>
      <c r="O107" s="53"/>
      <c r="Q107" s="53">
        <v>8</v>
      </c>
      <c r="R107" s="15">
        <v>32</v>
      </c>
      <c r="S107" s="53">
        <v>9</v>
      </c>
      <c r="T107" s="15">
        <v>29</v>
      </c>
      <c r="U107" s="53">
        <v>26</v>
      </c>
      <c r="V107" s="15">
        <v>5</v>
      </c>
      <c r="W107" s="53"/>
      <c r="Y107" s="53">
        <v>9</v>
      </c>
      <c r="Z107" s="23">
        <v>15</v>
      </c>
      <c r="AA107" s="53"/>
      <c r="AC107" s="53">
        <v>13</v>
      </c>
      <c r="AD107" s="23">
        <v>20</v>
      </c>
      <c r="AE107" s="53"/>
      <c r="AG107" s="25">
        <v>2</v>
      </c>
      <c r="AH107" s="23">
        <v>80</v>
      </c>
      <c r="AI107" s="53">
        <v>3</v>
      </c>
      <c r="AJ107" s="23">
        <v>60</v>
      </c>
      <c r="AK107" s="53"/>
      <c r="AM107" s="53">
        <v>25</v>
      </c>
      <c r="AN107" s="23">
        <v>6</v>
      </c>
      <c r="AO107" s="53">
        <v>20</v>
      </c>
      <c r="AP107" s="23">
        <v>11</v>
      </c>
      <c r="AQ107" s="56">
        <v>53</v>
      </c>
      <c r="AS107" s="53">
        <v>8</v>
      </c>
      <c r="AT107" s="23">
        <v>32</v>
      </c>
      <c r="BA107" s="53">
        <v>4</v>
      </c>
      <c r="BB107" s="52">
        <v>50</v>
      </c>
      <c r="BC107" s="53">
        <v>3</v>
      </c>
      <c r="BD107" s="52">
        <v>60</v>
      </c>
      <c r="BI107" s="53">
        <v>1</v>
      </c>
      <c r="BJ107" s="52">
        <v>100</v>
      </c>
      <c r="BM107" s="53">
        <v>11</v>
      </c>
      <c r="BN107" s="73">
        <v>24</v>
      </c>
      <c r="BO107" s="53">
        <v>6</v>
      </c>
      <c r="BP107" s="73">
        <v>40</v>
      </c>
      <c r="BQ107" s="53">
        <v>9</v>
      </c>
      <c r="BR107" s="73">
        <v>29</v>
      </c>
      <c r="BS107" s="53">
        <v>10</v>
      </c>
      <c r="BT107" s="73">
        <v>26</v>
      </c>
      <c r="BW107" s="53">
        <f>+D107+F107+H107+J107+L107+N107+P107+T107+R107+V107+X107+Z107+AB107+AD107+AF107+AH107+AJ107+AL107+AN107+AP107+AR107+AT107+AV107+AX107+AZ107+BB107+BD107+BF107+BH107+BJ107+BL107+BN107+BP107+BR107+BT107+BV107</f>
        <v>793</v>
      </c>
      <c r="BX107" s="53">
        <f>+D107+P107+AB107+AF107+AL107+AR107+AV107+BH107+BL107+BV107</f>
        <v>0</v>
      </c>
      <c r="BY107" s="53">
        <f>+L107+N107+V107+AD107+BD107+BJ107</f>
        <v>235</v>
      </c>
      <c r="BZ107" s="53">
        <f>+H107+J107+R107+AN107+BB107+BR107</f>
        <v>205</v>
      </c>
      <c r="CA107" s="53">
        <f>+F107+T107+X107+AJ107+AP107+AX107+BN107+BP107+BT107</f>
        <v>226</v>
      </c>
      <c r="CB107" s="26">
        <f>+AH107+AT107+AZ107+BF107</f>
        <v>112</v>
      </c>
    </row>
    <row r="108" spans="1:80" ht="15">
      <c r="A108" s="66" t="s">
        <v>201</v>
      </c>
      <c r="B108" s="74" t="s">
        <v>15</v>
      </c>
      <c r="C108" s="27">
        <v>34</v>
      </c>
      <c r="E108" s="27" t="s">
        <v>329</v>
      </c>
      <c r="G108" s="27">
        <v>34</v>
      </c>
      <c r="I108" s="25">
        <v>14</v>
      </c>
      <c r="J108" s="5">
        <v>18</v>
      </c>
      <c r="K108" s="53">
        <v>2</v>
      </c>
      <c r="L108" s="5">
        <v>80</v>
      </c>
      <c r="M108" s="53">
        <v>10</v>
      </c>
      <c r="N108" s="5">
        <v>26</v>
      </c>
      <c r="O108" s="53">
        <v>17</v>
      </c>
      <c r="P108" s="5">
        <v>14</v>
      </c>
      <c r="Q108" s="53">
        <v>29</v>
      </c>
      <c r="R108" s="15">
        <v>2</v>
      </c>
      <c r="S108" s="53"/>
      <c r="U108" s="53">
        <v>17</v>
      </c>
      <c r="V108" s="15">
        <v>14</v>
      </c>
      <c r="W108" s="53"/>
      <c r="Y108" s="53">
        <v>9</v>
      </c>
      <c r="Z108" s="23">
        <v>15</v>
      </c>
      <c r="AA108" s="53">
        <v>21</v>
      </c>
      <c r="AB108" s="23">
        <v>10</v>
      </c>
      <c r="AC108" s="53">
        <v>6</v>
      </c>
      <c r="AD108" s="23">
        <v>40</v>
      </c>
      <c r="AE108" s="56" t="s">
        <v>352</v>
      </c>
      <c r="AG108" s="25">
        <v>8</v>
      </c>
      <c r="AH108" s="23">
        <v>32</v>
      </c>
      <c r="AI108" s="56">
        <v>39</v>
      </c>
      <c r="AK108" s="53">
        <v>20</v>
      </c>
      <c r="AL108" s="23">
        <v>11</v>
      </c>
      <c r="AM108" s="53">
        <v>20</v>
      </c>
      <c r="AN108" s="23">
        <v>11</v>
      </c>
      <c r="AO108" s="56">
        <v>38</v>
      </c>
      <c r="AQ108" s="56">
        <v>37</v>
      </c>
      <c r="AS108" s="53">
        <v>4</v>
      </c>
      <c r="AT108" s="23">
        <v>50</v>
      </c>
      <c r="AU108" s="56" t="s">
        <v>7</v>
      </c>
      <c r="AW108" s="56">
        <v>53</v>
      </c>
      <c r="AY108" s="53">
        <v>4</v>
      </c>
      <c r="AZ108" s="52">
        <v>50</v>
      </c>
      <c r="BA108" s="53">
        <v>16</v>
      </c>
      <c r="BB108" s="52">
        <v>15</v>
      </c>
      <c r="BC108" s="53">
        <v>2</v>
      </c>
      <c r="BD108" s="52">
        <v>80</v>
      </c>
      <c r="BE108" s="53">
        <v>18</v>
      </c>
      <c r="BF108" s="52">
        <v>13</v>
      </c>
      <c r="BG108" s="56" t="s">
        <v>7</v>
      </c>
      <c r="BI108" s="53" t="s">
        <v>650</v>
      </c>
      <c r="BM108" s="53">
        <v>21</v>
      </c>
      <c r="BN108" s="73">
        <v>10</v>
      </c>
      <c r="BO108" s="53">
        <v>27</v>
      </c>
      <c r="BP108" s="73">
        <v>4</v>
      </c>
      <c r="BQ108" s="53">
        <v>31</v>
      </c>
      <c r="BW108" s="53">
        <f>+D108+F108+H108+J108+L108+N108+P108+T108+R108+V108+X108+Z108+AB108+AD108+AF108+AH108+AJ108+AL108+AN108+AP108+AR108+AT108+AV108+AX108+AZ108+BB108+BD108+BF108+BH108+BJ108+BL108+BN108+BP108+BR108+BT108+BV108</f>
        <v>495</v>
      </c>
      <c r="BX108" s="53">
        <f>+D108+P108+AB108+AF108+AL108+AR108+AV108+BH108+BL108+BV108</f>
        <v>35</v>
      </c>
      <c r="BY108" s="53">
        <f>+L108+N108+V108+AD108+BD108+BJ108</f>
        <v>240</v>
      </c>
      <c r="BZ108" s="53">
        <f>+H108+J108+R108+AN108+BB108+BR108</f>
        <v>46</v>
      </c>
      <c r="CA108" s="53">
        <f>+F108+T108+X108+AJ108+AP108+AX108+BN108+BP108+BT108</f>
        <v>14</v>
      </c>
      <c r="CB108" s="26">
        <f>+AH108+AT108+AZ108+BF108</f>
        <v>145</v>
      </c>
    </row>
    <row r="109" spans="1:80" ht="15">
      <c r="A109" s="66" t="s">
        <v>176</v>
      </c>
      <c r="B109" s="74" t="s">
        <v>9</v>
      </c>
      <c r="C109" s="27" t="s">
        <v>7</v>
      </c>
      <c r="E109" s="53"/>
      <c r="G109" s="53"/>
      <c r="I109" s="53"/>
      <c r="K109" s="53"/>
      <c r="M109" s="53"/>
      <c r="O109" s="53" t="s">
        <v>19</v>
      </c>
      <c r="Q109" s="53"/>
      <c r="S109" s="53"/>
      <c r="U109" s="53"/>
      <c r="W109" s="53"/>
      <c r="Y109" s="53"/>
      <c r="AA109" s="56">
        <v>33</v>
      </c>
      <c r="AC109" s="56">
        <v>57</v>
      </c>
      <c r="AE109" s="53">
        <v>5</v>
      </c>
      <c r="AF109" s="23">
        <v>45</v>
      </c>
      <c r="AG109" s="53"/>
      <c r="AI109" s="53"/>
      <c r="AK109" s="53">
        <v>4</v>
      </c>
      <c r="AL109" s="23">
        <v>50</v>
      </c>
      <c r="AM109" s="53"/>
      <c r="AO109" s="53"/>
      <c r="AQ109" s="53">
        <v>17</v>
      </c>
      <c r="AR109" s="23">
        <v>14</v>
      </c>
      <c r="AS109" s="53"/>
      <c r="AU109" s="53">
        <v>14</v>
      </c>
      <c r="AV109" s="52">
        <v>18</v>
      </c>
      <c r="BE109" s="53" t="s">
        <v>468</v>
      </c>
      <c r="BG109" s="53">
        <v>5</v>
      </c>
      <c r="BH109" s="52">
        <v>45</v>
      </c>
      <c r="BK109" s="53" t="s">
        <v>7</v>
      </c>
      <c r="BU109" s="53">
        <v>5</v>
      </c>
      <c r="BV109" s="73">
        <v>45</v>
      </c>
      <c r="BW109" s="53">
        <f>+D109+F109+H109+J109+L109+N109+P109+T109+R109+V109+X109+Z109+AB109+AD109+AF109+AH109+AJ109+AL109+AN109+AP109+AR109+AT109+AV109+AX109+AZ109+BB109+BD109+BF109+BH109+BJ109+BL109+BN109+BP109+BR109+BT109+BV109</f>
        <v>217</v>
      </c>
      <c r="BX109" s="53">
        <f>+D109+P109+AB109+AF109+AL109+AR109+AV109+BH109+BL109+BV109</f>
        <v>217</v>
      </c>
      <c r="BY109" s="53">
        <f>+L109+N109+V109+AD109+BD109+BJ109</f>
        <v>0</v>
      </c>
      <c r="BZ109" s="53">
        <f>+H109+J109+R109+AN109+BB109+BR109</f>
        <v>0</v>
      </c>
      <c r="CA109" s="53">
        <f>+F109+T109+X109+AJ109+AP109+AX109+BN109+BP109+BT109</f>
        <v>0</v>
      </c>
      <c r="CB109" s="26">
        <f>+AH109+AT109+AZ109+BF109</f>
        <v>0</v>
      </c>
    </row>
    <row r="110" spans="1:80" ht="15">
      <c r="A110" s="77" t="s">
        <v>279</v>
      </c>
      <c r="B110" s="74" t="s">
        <v>3</v>
      </c>
      <c r="C110" s="53"/>
      <c r="E110" s="27">
        <v>64</v>
      </c>
      <c r="G110" s="25">
        <v>7</v>
      </c>
      <c r="H110" s="5">
        <v>36</v>
      </c>
      <c r="I110" s="25">
        <v>28</v>
      </c>
      <c r="J110" s="5">
        <v>3</v>
      </c>
      <c r="K110" s="25"/>
      <c r="M110" s="25"/>
      <c r="O110" s="25"/>
      <c r="Q110" s="53">
        <v>17</v>
      </c>
      <c r="R110" s="15">
        <v>14</v>
      </c>
      <c r="S110" s="53">
        <v>7</v>
      </c>
      <c r="T110" s="15">
        <v>36</v>
      </c>
      <c r="U110" s="53"/>
      <c r="W110" s="53"/>
      <c r="Y110" s="53"/>
      <c r="AA110" s="53"/>
      <c r="AC110" s="53"/>
      <c r="AE110" s="53"/>
      <c r="AG110" s="35" t="s">
        <v>468</v>
      </c>
      <c r="AI110" s="56" t="s">
        <v>331</v>
      </c>
      <c r="AK110" s="56"/>
      <c r="AM110" s="56"/>
      <c r="AO110" s="56"/>
      <c r="AQ110" s="56"/>
      <c r="AS110" s="56"/>
      <c r="AU110" s="56"/>
      <c r="AW110" s="53">
        <v>24</v>
      </c>
      <c r="AX110" s="52">
        <v>7</v>
      </c>
      <c r="BA110" s="53">
        <v>27</v>
      </c>
      <c r="BB110" s="52">
        <v>4</v>
      </c>
      <c r="BM110" s="53">
        <v>47</v>
      </c>
      <c r="BO110" s="53">
        <v>23</v>
      </c>
      <c r="BP110" s="73">
        <v>8</v>
      </c>
      <c r="BQ110" s="53">
        <v>22</v>
      </c>
      <c r="BR110" s="73">
        <v>9</v>
      </c>
      <c r="BW110" s="53">
        <f>+D110+F110+H110+J110+L110+N110+P110+T110+R110+V110+X110+Z110+AB110+AD110+AF110+AH110+AJ110+AL110+AN110+AP110+AR110+AT110+AV110+AX110+AZ110+BB110+BD110+BF110+BH110+BJ110+BL110+BN110+BP110+BR110+BT110+BV110</f>
        <v>117</v>
      </c>
      <c r="BX110" s="53">
        <f>+D110+P110+AB110+AF110+AL110+AR110+AV110+BH110+BL110+BV110</f>
        <v>0</v>
      </c>
      <c r="BY110" s="53">
        <f>+L110+N110+V110+AD110+BD110+BJ110</f>
        <v>0</v>
      </c>
      <c r="BZ110" s="53">
        <f>+H110+J110+R110+AN110+BB110+BR110</f>
        <v>66</v>
      </c>
      <c r="CA110" s="53">
        <f>+F110+T110+X110+AJ110+AP110+AX110+BN110+BP110+BT110</f>
        <v>51</v>
      </c>
      <c r="CB110" s="26">
        <f>+AH110+AT110+AZ110+BF110</f>
        <v>0</v>
      </c>
    </row>
    <row r="111" spans="1:80" ht="15">
      <c r="A111" s="66" t="s">
        <v>415</v>
      </c>
      <c r="B111" s="66" t="s">
        <v>14</v>
      </c>
      <c r="C111" s="53"/>
      <c r="E111" s="53"/>
      <c r="G111" s="53"/>
      <c r="I111" s="53"/>
      <c r="K111" s="27">
        <v>46</v>
      </c>
      <c r="M111" s="27">
        <v>33</v>
      </c>
      <c r="O111" s="27"/>
      <c r="Q111" s="27"/>
      <c r="S111" s="27"/>
      <c r="U111" s="56">
        <v>40</v>
      </c>
      <c r="W111" s="56"/>
      <c r="Y111" s="56"/>
      <c r="AA111" s="56"/>
      <c r="AC111" s="56" t="s">
        <v>7</v>
      </c>
      <c r="AE111" s="56"/>
      <c r="AG111" s="56"/>
      <c r="AI111" s="56"/>
      <c r="AK111" s="56"/>
      <c r="AM111" s="56"/>
      <c r="AO111" s="56"/>
      <c r="AQ111" s="56"/>
      <c r="AS111" s="56"/>
      <c r="AU111" s="56">
        <v>47</v>
      </c>
      <c r="AW111" s="56"/>
      <c r="AY111" s="56"/>
      <c r="BA111" s="56"/>
      <c r="BC111" s="56">
        <v>37</v>
      </c>
      <c r="BI111" s="53" t="s">
        <v>7</v>
      </c>
      <c r="BW111" s="53">
        <f>+D111+F111+H111+J111+L111+N111+P111+T111+R111+V111+X111+Z111+AB111+AD111+AF111+AH111+AJ111+AL111+AN111+AP111+AR111+AT111+AV111+AX111+AZ111+BB111+BD111+BF111+BH111+BJ111+BL111+BN111+BP111+BR111+BT111+BV111</f>
        <v>0</v>
      </c>
      <c r="BX111" s="53">
        <f>+D111+P111+AB111+AF111+AL111+AR111+AV111+BH111+BL111+BV111</f>
        <v>0</v>
      </c>
      <c r="BY111" s="53">
        <f>+L111+N111+V111+AD111+BD111+BJ111</f>
        <v>0</v>
      </c>
      <c r="BZ111" s="53">
        <f>+H111+J111+R111+AN111+BB111+BR111</f>
        <v>0</v>
      </c>
      <c r="CA111" s="53">
        <f>+F111+T111+X111+AJ111+AP111+AX111+BN111+BP111+BT111</f>
        <v>0</v>
      </c>
      <c r="CB111" s="26">
        <f>+AH111+AT111+AZ111+BF111</f>
        <v>0</v>
      </c>
    </row>
    <row r="112" spans="1:80" ht="15">
      <c r="A112" s="77" t="s">
        <v>647</v>
      </c>
      <c r="B112" s="66" t="s">
        <v>14</v>
      </c>
      <c r="E112" s="53"/>
      <c r="G112" s="53"/>
      <c r="I112" s="53"/>
      <c r="K112" s="27"/>
      <c r="M112" s="27"/>
      <c r="O112" s="27"/>
      <c r="Q112" s="27"/>
      <c r="S112" s="27"/>
      <c r="U112" s="56"/>
      <c r="W112" s="56"/>
      <c r="Y112" s="56"/>
      <c r="AA112" s="56"/>
      <c r="AC112" s="56"/>
      <c r="AE112" s="56"/>
      <c r="AG112" s="56"/>
      <c r="AI112" s="56"/>
      <c r="AK112" s="56"/>
      <c r="AM112" s="56"/>
      <c r="AO112" s="56"/>
      <c r="AQ112" s="56"/>
      <c r="AS112" s="56"/>
      <c r="AU112" s="56"/>
      <c r="AW112" s="56"/>
      <c r="AY112" s="56"/>
      <c r="BA112" s="56"/>
      <c r="BC112" s="56"/>
      <c r="BI112" s="53">
        <v>43</v>
      </c>
      <c r="BK112" s="53">
        <v>40</v>
      </c>
      <c r="BW112" s="53">
        <f>+D112+F112+H112+J112+L112+N112+P112+T112+R112+V112+X112+Z112+AB112+AD112+AF112+AH112+AJ112+AL112+AN112+AP112+AR112+AT112+AV112+AX112+AZ112+BB112+BD112+BF112+BH112+BJ112+BL112+BN112+BP112+BR112+BT112+BV112</f>
        <v>0</v>
      </c>
      <c r="BX112" s="53">
        <f>+D112+P112+AB112+AF112+AL112+AR112+AV112+BH112+BL112+BV112</f>
        <v>0</v>
      </c>
      <c r="BY112" s="53">
        <f>+L112+N112+V112+AD112+BD112+BJ112</f>
        <v>0</v>
      </c>
      <c r="BZ112" s="53">
        <f>+H112+J112+R112+AN112+BB112+BR112</f>
        <v>0</v>
      </c>
      <c r="CA112" s="53">
        <f>+F112+T112+X112+AJ112+AP112+AX112+BN112+BP112+BT112</f>
        <v>0</v>
      </c>
      <c r="CB112" s="26">
        <f>+AH112+AT112+AZ112+BF112</f>
        <v>0</v>
      </c>
    </row>
    <row r="113" spans="1:80" ht="15">
      <c r="A113" s="77" t="s">
        <v>281</v>
      </c>
      <c r="B113" s="74" t="s">
        <v>14</v>
      </c>
      <c r="C113" s="22"/>
      <c r="E113" s="53">
        <v>27</v>
      </c>
      <c r="F113" s="5">
        <v>4</v>
      </c>
      <c r="G113" s="25">
        <v>25</v>
      </c>
      <c r="H113" s="5">
        <v>6</v>
      </c>
      <c r="I113" s="27">
        <v>32</v>
      </c>
      <c r="K113" s="27"/>
      <c r="M113" s="27"/>
      <c r="O113" s="27"/>
      <c r="Q113" s="53">
        <v>22</v>
      </c>
      <c r="R113" s="15">
        <v>9</v>
      </c>
      <c r="S113" s="56">
        <v>34</v>
      </c>
      <c r="U113" s="56"/>
      <c r="W113" s="53">
        <v>15</v>
      </c>
      <c r="X113" s="23">
        <v>16</v>
      </c>
      <c r="Y113" s="53"/>
      <c r="AA113" s="53"/>
      <c r="AC113" s="53"/>
      <c r="AE113" s="53"/>
      <c r="AG113" s="34" t="s">
        <v>468</v>
      </c>
      <c r="AI113" s="53">
        <v>4</v>
      </c>
      <c r="AJ113" s="23">
        <v>50</v>
      </c>
      <c r="AK113" s="53"/>
      <c r="AM113" s="56" t="s">
        <v>331</v>
      </c>
      <c r="AO113" s="53">
        <v>23</v>
      </c>
      <c r="AP113" s="23">
        <v>8</v>
      </c>
      <c r="AQ113" s="53"/>
      <c r="AS113" s="53"/>
      <c r="AW113" s="53">
        <v>13</v>
      </c>
      <c r="AX113" s="52">
        <v>20</v>
      </c>
      <c r="BA113" s="56" t="s">
        <v>331</v>
      </c>
      <c r="BC113" s="56"/>
      <c r="BM113" s="53">
        <v>9</v>
      </c>
      <c r="BN113" s="73">
        <v>29</v>
      </c>
      <c r="BO113" s="53">
        <v>9</v>
      </c>
      <c r="BP113" s="73">
        <v>29</v>
      </c>
      <c r="BQ113" s="53">
        <v>24</v>
      </c>
      <c r="BR113" s="73">
        <v>7</v>
      </c>
      <c r="BS113" s="53" t="s">
        <v>331</v>
      </c>
      <c r="BW113" s="53">
        <f>+D113+F113+H113+J113+L113+N113+P113+T113+R113+V113+X113+Z113+AB113+AD113+AF113+AH113+AJ113+AL113+AN113+AP113+AR113+AT113+AV113+AX113+AZ113+BB113+BD113+BF113+BH113+BJ113+BL113+BN113+BP113+BR113+BT113+BV113</f>
        <v>178</v>
      </c>
      <c r="BX113" s="53">
        <f>+D113+P113+AB113+AF113+AL113+AR113+AV113+BH113+BL113+BV113</f>
        <v>0</v>
      </c>
      <c r="BY113" s="53">
        <f>+L113+N113+V113+AD113+BD113+BJ113</f>
        <v>0</v>
      </c>
      <c r="BZ113" s="53">
        <f>+H113+J113+R113+AN113+BB113+BR113</f>
        <v>22</v>
      </c>
      <c r="CA113" s="53">
        <f>+F113+T113+X113+AJ113+AP113+AX113+BN113+BP113+BT113</f>
        <v>156</v>
      </c>
      <c r="CB113" s="26">
        <f>+AH113+AT113+AZ113+BF113</f>
        <v>0</v>
      </c>
    </row>
    <row r="114" spans="1:80" ht="15">
      <c r="A114" s="66" t="s">
        <v>238</v>
      </c>
      <c r="B114" s="74" t="s">
        <v>11</v>
      </c>
      <c r="C114" s="27" t="s">
        <v>7</v>
      </c>
      <c r="G114" s="53"/>
      <c r="I114" s="53"/>
      <c r="K114" s="53">
        <v>23</v>
      </c>
      <c r="L114" s="5">
        <v>8</v>
      </c>
      <c r="M114" s="27">
        <v>32</v>
      </c>
      <c r="O114" s="27"/>
      <c r="Q114" s="27"/>
      <c r="S114" s="27"/>
      <c r="U114" s="56" t="s">
        <v>7</v>
      </c>
      <c r="W114" s="56"/>
      <c r="Y114" s="56"/>
      <c r="AA114" s="56"/>
      <c r="AC114" s="56">
        <v>42</v>
      </c>
      <c r="AE114" s="56"/>
      <c r="AG114" s="25">
        <v>24</v>
      </c>
      <c r="AH114" s="23">
        <v>7</v>
      </c>
      <c r="AI114" s="25"/>
      <c r="AK114" s="25"/>
      <c r="AM114" s="25"/>
      <c r="AO114" s="25"/>
      <c r="AQ114" s="25"/>
      <c r="AS114" s="25"/>
      <c r="AU114" s="25"/>
      <c r="AW114" s="25"/>
      <c r="AY114" s="56">
        <v>37</v>
      </c>
      <c r="BA114" s="56"/>
      <c r="BC114" s="56" t="s">
        <v>7</v>
      </c>
      <c r="BE114" s="53">
        <v>8</v>
      </c>
      <c r="BF114" s="52">
        <v>32</v>
      </c>
      <c r="BG114" s="56">
        <v>54</v>
      </c>
      <c r="BI114" s="53">
        <v>24</v>
      </c>
      <c r="BJ114" s="52">
        <v>7</v>
      </c>
      <c r="BK114" s="53">
        <v>42</v>
      </c>
      <c r="BW114" s="53">
        <f>+D114+F114+H114+J114+L114+N114+P114+T114+R114+V114+X114+Z114+AB114+AD114+AF114+AH114+AJ114+AL114+AN114+AP114+AR114+AT114+AV114+AX114+AZ114+BB114+BD114+BF114+BH114+BJ114+BL114+BN114+BP114+BR114+BT114+BV114</f>
        <v>54</v>
      </c>
      <c r="BX114" s="53">
        <f>+D114+P114+AB114+AF114+AL114+AR114+AV114+BH114+BL114+BV114</f>
        <v>0</v>
      </c>
      <c r="BY114" s="53">
        <f>+L114+N114+V114+AD114+BD114+BJ114</f>
        <v>15</v>
      </c>
      <c r="BZ114" s="53">
        <f>+H114+J114+R114+AN114+BB114+BR114</f>
        <v>0</v>
      </c>
      <c r="CA114" s="53">
        <f>+F114+T114+X114+AJ114+AP114+AX114+BN114+BP114+BT114</f>
        <v>0</v>
      </c>
      <c r="CB114" s="26">
        <f>+AH114+AT114+AZ114+BF114</f>
        <v>39</v>
      </c>
    </row>
    <row r="115" spans="1:80" ht="15">
      <c r="A115" s="75" t="s">
        <v>656</v>
      </c>
      <c r="B115" s="74" t="s">
        <v>15</v>
      </c>
      <c r="C115" s="27"/>
      <c r="E115" s="53"/>
      <c r="G115" s="53"/>
      <c r="I115" s="53"/>
      <c r="K115" s="53"/>
      <c r="M115" s="27"/>
      <c r="O115" s="27"/>
      <c r="Q115" s="27"/>
      <c r="S115" s="27"/>
      <c r="U115" s="56"/>
      <c r="W115" s="56"/>
      <c r="Y115" s="56"/>
      <c r="AA115" s="56"/>
      <c r="AC115" s="56"/>
      <c r="AE115" s="56"/>
      <c r="AG115" s="25"/>
      <c r="AI115" s="25"/>
      <c r="AK115" s="25"/>
      <c r="AM115" s="25"/>
      <c r="AO115" s="25"/>
      <c r="AQ115" s="25"/>
      <c r="AS115" s="25"/>
      <c r="AU115" s="25"/>
      <c r="AW115" s="25"/>
      <c r="AY115" s="56"/>
      <c r="BA115" s="56"/>
      <c r="BC115" s="56"/>
      <c r="BG115" s="56"/>
      <c r="BK115" s="53">
        <v>31</v>
      </c>
      <c r="BW115" s="53">
        <f>+D115+F115+H115+J115+L115+N115+P115+T115+R115+V115+X115+Z115+AB115+AD115+AF115+AH115+AJ115+AL115+AN115+AP115+AR115+AT115+AV115+AX115+AZ115+BB115+BD115+BF115+BH115+BJ115+BL115+BN115+BP115+BR115+BT115+BV115</f>
        <v>0</v>
      </c>
      <c r="BX115" s="53">
        <f>+D115+P115+AB115+AF115+AL115+AR115+AV115+BH115+BL115+BV115</f>
        <v>0</v>
      </c>
      <c r="BY115" s="53">
        <f>+L115+N115+V115+AD115+BD115+BJ115</f>
        <v>0</v>
      </c>
      <c r="BZ115" s="53">
        <f>+H115+J115+R115+AN115+BB115+BR115</f>
        <v>0</v>
      </c>
      <c r="CA115" s="53">
        <f>+F115+T115+X115+AJ115+AP115+AX115+BN115+BP115+BT115</f>
        <v>0</v>
      </c>
      <c r="CB115" s="26">
        <f>+AH115+AT115+AZ115+BF115</f>
        <v>0</v>
      </c>
    </row>
    <row r="116" spans="1:80" ht="15">
      <c r="A116" s="66" t="s">
        <v>406</v>
      </c>
      <c r="B116" s="66" t="s">
        <v>15</v>
      </c>
      <c r="C116" s="53"/>
      <c r="E116" s="53"/>
      <c r="G116" s="53"/>
      <c r="I116" s="53"/>
      <c r="K116" s="53">
        <v>10</v>
      </c>
      <c r="L116" s="5">
        <v>26</v>
      </c>
      <c r="M116" s="53">
        <v>18</v>
      </c>
      <c r="N116" s="5">
        <v>13</v>
      </c>
      <c r="O116" s="53"/>
      <c r="Q116" s="53"/>
      <c r="S116" s="53"/>
      <c r="U116" s="53">
        <v>25</v>
      </c>
      <c r="V116" s="15">
        <v>6</v>
      </c>
      <c r="W116" s="53"/>
      <c r="Y116" s="53"/>
      <c r="AA116" s="53"/>
      <c r="AC116" s="56">
        <v>59</v>
      </c>
      <c r="AE116" s="56"/>
      <c r="AG116" s="56"/>
      <c r="AI116" s="56"/>
      <c r="AK116" s="56"/>
      <c r="AM116" s="56"/>
      <c r="AO116" s="56"/>
      <c r="AQ116" s="56"/>
      <c r="AS116" s="56"/>
      <c r="AU116" s="56"/>
      <c r="AW116" s="56"/>
      <c r="AY116" s="56"/>
      <c r="BA116" s="56"/>
      <c r="BC116" s="53">
        <v>20</v>
      </c>
      <c r="BD116" s="52">
        <v>11</v>
      </c>
      <c r="BI116" s="53" t="s">
        <v>7</v>
      </c>
      <c r="BW116" s="53">
        <f>+D116+F116+H116+J116+L116+N116+P116+T116+R116+V116+X116+Z116+AB116+AD116+AF116+AH116+AJ116+AL116+AN116+AP116+AR116+AT116+AV116+AX116+AZ116+BB116+BD116+BF116+BH116+BJ116+BL116+BN116+BP116+BR116+BT116+BV116</f>
        <v>56</v>
      </c>
      <c r="BX116" s="53">
        <f>+D116+P116+AB116+AF116+AL116+AR116+AV116+BH116+BL116+BV116</f>
        <v>0</v>
      </c>
      <c r="BY116" s="53">
        <f>+L116+N116+V116+AD116+BD116+BJ116</f>
        <v>56</v>
      </c>
      <c r="BZ116" s="53">
        <f>+H116+J116+R116+AN116+BB116+BR116</f>
        <v>0</v>
      </c>
      <c r="CA116" s="53">
        <f>+F116+T116+X116+AJ116+AP116+AX116+BN116+BP116+BT116</f>
        <v>0</v>
      </c>
      <c r="CB116" s="26">
        <f>+AH116+AT116+AZ116+BF116</f>
        <v>0</v>
      </c>
    </row>
    <row r="117" spans="1:80" ht="15">
      <c r="A117" s="66" t="s">
        <v>222</v>
      </c>
      <c r="B117" s="74" t="s">
        <v>11</v>
      </c>
      <c r="C117" s="27" t="s">
        <v>7</v>
      </c>
      <c r="E117" s="53"/>
      <c r="G117" s="53"/>
      <c r="I117" s="53"/>
      <c r="K117" s="27">
        <v>55</v>
      </c>
      <c r="M117" s="27"/>
      <c r="O117" s="56">
        <v>50</v>
      </c>
      <c r="Q117" s="56"/>
      <c r="S117" s="56"/>
      <c r="U117" s="56"/>
      <c r="W117" s="56"/>
      <c r="Y117" s="56"/>
      <c r="AA117" s="56" t="s">
        <v>7</v>
      </c>
      <c r="AC117" s="56"/>
      <c r="AE117" s="56">
        <v>34</v>
      </c>
      <c r="AG117" s="56"/>
      <c r="AI117" s="56"/>
      <c r="AK117" s="56"/>
      <c r="AM117" s="56"/>
      <c r="AO117" s="56"/>
      <c r="AQ117" s="53">
        <v>12</v>
      </c>
      <c r="AR117" s="23">
        <v>22</v>
      </c>
      <c r="AS117" s="56"/>
      <c r="AU117" s="53">
        <v>13</v>
      </c>
      <c r="AV117" s="52">
        <v>20</v>
      </c>
      <c r="BC117" s="56" t="s">
        <v>7</v>
      </c>
      <c r="BE117" s="53" t="s">
        <v>7</v>
      </c>
      <c r="BG117" s="53">
        <v>10</v>
      </c>
      <c r="BH117" s="52">
        <v>26</v>
      </c>
      <c r="BK117" s="53">
        <v>2</v>
      </c>
      <c r="BL117" s="65">
        <v>80</v>
      </c>
      <c r="BU117" s="53">
        <v>15</v>
      </c>
      <c r="BV117" s="73">
        <v>16</v>
      </c>
      <c r="BW117" s="53">
        <f>+D117+F117+H117+J117+L117+N117+P117+T117+R117+V117+X117+Z117+AB117+AD117+AF117+AH117+AJ117+AL117+AN117+AP117+AR117+AT117+AV117+AX117+AZ117+BB117+BD117+BF117+BH117+BJ117+BL117+BN117+BP117+BR117+BT117+BV117</f>
        <v>164</v>
      </c>
      <c r="BX117" s="53">
        <f>+D117+P117+AB117+AF117+AL117+AR117+AV117+BH117+BL117+BV117</f>
        <v>164</v>
      </c>
      <c r="BY117" s="53">
        <f>+L117+N117+V117+AD117+BD117+BJ117</f>
        <v>0</v>
      </c>
      <c r="BZ117" s="53">
        <f>+H117+J117+R117+AN117+BB117+BR117</f>
        <v>0</v>
      </c>
      <c r="CA117" s="53">
        <f>+F117+T117+X117+AJ117+AP117+AX117+BN117+BP117+BT117</f>
        <v>0</v>
      </c>
      <c r="CB117" s="26">
        <f>+AH117+AT117+AZ117+BF117</f>
        <v>0</v>
      </c>
    </row>
    <row r="118" spans="1:80" ht="15">
      <c r="A118" s="77" t="s">
        <v>282</v>
      </c>
      <c r="B118" s="74" t="s">
        <v>13</v>
      </c>
      <c r="C118" s="22"/>
      <c r="E118" s="53">
        <v>29</v>
      </c>
      <c r="F118" s="5">
        <v>2</v>
      </c>
      <c r="G118" s="25">
        <v>26</v>
      </c>
      <c r="H118" s="5">
        <v>5</v>
      </c>
      <c r="I118" s="25">
        <v>20</v>
      </c>
      <c r="J118" s="5">
        <v>11</v>
      </c>
      <c r="K118" s="25"/>
      <c r="M118" s="25"/>
      <c r="O118" s="25"/>
      <c r="Q118" s="53">
        <v>2</v>
      </c>
      <c r="R118" s="15">
        <v>80</v>
      </c>
      <c r="S118" s="53">
        <v>10</v>
      </c>
      <c r="T118" s="15">
        <v>26</v>
      </c>
      <c r="U118" s="53"/>
      <c r="W118" s="53">
        <v>9</v>
      </c>
      <c r="X118" s="23">
        <v>29</v>
      </c>
      <c r="Y118" s="53"/>
      <c r="AA118" s="53"/>
      <c r="AC118" s="53"/>
      <c r="AE118" s="53"/>
      <c r="AG118" s="25" t="s">
        <v>19</v>
      </c>
      <c r="AI118" s="56" t="s">
        <v>331</v>
      </c>
      <c r="AK118" s="56"/>
      <c r="AM118" s="56"/>
      <c r="AO118" s="56"/>
      <c r="AQ118" s="56"/>
      <c r="AS118" s="56"/>
      <c r="AU118" s="56"/>
      <c r="AW118" s="56"/>
      <c r="AY118" s="56"/>
      <c r="BA118" s="56"/>
      <c r="BC118" s="56"/>
      <c r="BM118" s="53">
        <v>35</v>
      </c>
      <c r="BO118" s="53" t="s">
        <v>331</v>
      </c>
      <c r="BQ118" s="53" t="s">
        <v>331</v>
      </c>
      <c r="BW118" s="53">
        <f>+D118+F118+H118+J118+L118+N118+P118+T118+R118+V118+X118+Z118+AB118+AD118+AF118+AH118+AJ118+AL118+AN118+AP118+AR118+AT118+AV118+AX118+AZ118+BB118+BD118+BF118+BH118+BJ118+BL118+BN118+BP118+BR118+BT118+BV118</f>
        <v>153</v>
      </c>
      <c r="BX118" s="53">
        <f>+D118+P118+AB118+AF118+AL118+AR118+AV118+BH118+BL118+BV118</f>
        <v>0</v>
      </c>
      <c r="BY118" s="53">
        <f>+L118+N118+V118+AD118+BD118+BJ118</f>
        <v>0</v>
      </c>
      <c r="BZ118" s="53">
        <f>+H118+J118+R118+AN118+BB118+BR118</f>
        <v>96</v>
      </c>
      <c r="CA118" s="53">
        <f>+F118+T118+X118+AJ118+AP118+AX118+BN118+BP118+BT118</f>
        <v>57</v>
      </c>
      <c r="CB118" s="26">
        <f>+AH118+AT118+AZ118+BF118</f>
        <v>0</v>
      </c>
    </row>
    <row r="119" spans="1:80" ht="15">
      <c r="A119" s="66" t="s">
        <v>419</v>
      </c>
      <c r="B119" s="29" t="s">
        <v>396</v>
      </c>
      <c r="C119" s="53"/>
      <c r="E119" s="53"/>
      <c r="G119" s="53"/>
      <c r="I119" s="53"/>
      <c r="K119" s="27">
        <v>60</v>
      </c>
      <c r="M119" s="27"/>
      <c r="O119" s="27"/>
      <c r="Q119" s="27"/>
      <c r="S119" s="27"/>
      <c r="U119" s="27"/>
      <c r="W119" s="27"/>
      <c r="Y119" s="27"/>
      <c r="AA119" s="27"/>
      <c r="AC119" s="27"/>
      <c r="AE119" s="27"/>
      <c r="AG119" s="27"/>
      <c r="AI119" s="27"/>
      <c r="AK119" s="27"/>
      <c r="AM119" s="27"/>
      <c r="AO119" s="27"/>
      <c r="AQ119" s="27"/>
      <c r="AS119" s="27"/>
      <c r="AU119" s="27"/>
      <c r="AW119" s="27"/>
      <c r="AY119" s="27"/>
      <c r="BA119" s="27"/>
      <c r="BC119" s="27"/>
      <c r="BW119" s="53">
        <f>+D119+F119+H119+J119+L119+N119+P119+T119+R119+V119+X119+Z119+AB119+AD119+AF119+AH119+AJ119+AL119+AN119+AP119+AR119+AT119+AV119+AX119+AZ119+BB119+BD119+BF119+BH119+BJ119+BL119+BN119+BP119+BR119+BT119+BV119</f>
        <v>0</v>
      </c>
      <c r="BX119" s="53">
        <f>+D119+P119+AB119+AF119+AL119+AR119+AV119+BH119+BL119+BV119</f>
        <v>0</v>
      </c>
      <c r="BY119" s="53">
        <f>+L119+N119+V119+AD119+BD119+BJ119</f>
        <v>0</v>
      </c>
      <c r="BZ119" s="53">
        <f>+H119+J119+R119+AN119+BB119+BR119</f>
        <v>0</v>
      </c>
      <c r="CA119" s="53">
        <f>+F119+T119+X119+AJ119+AP119+AX119+BN119+BP119+BT119</f>
        <v>0</v>
      </c>
      <c r="CB119" s="26">
        <f>+AH119+AT119+AZ119+BF119</f>
        <v>0</v>
      </c>
    </row>
    <row r="120" spans="1:80" ht="15">
      <c r="A120" s="77" t="s">
        <v>283</v>
      </c>
      <c r="B120" s="74" t="s">
        <v>14</v>
      </c>
      <c r="C120" s="53"/>
      <c r="E120" s="27">
        <v>53</v>
      </c>
      <c r="G120" s="53"/>
      <c r="I120" s="53"/>
      <c r="K120" s="53"/>
      <c r="M120" s="53"/>
      <c r="O120" s="53"/>
      <c r="Q120" s="53"/>
      <c r="S120" s="53"/>
      <c r="U120" s="53"/>
      <c r="W120" s="53"/>
      <c r="Y120" s="53"/>
      <c r="AA120" s="53"/>
      <c r="AC120" s="53"/>
      <c r="AE120" s="53"/>
      <c r="AG120" s="53"/>
      <c r="AI120" s="53"/>
      <c r="AK120" s="53"/>
      <c r="AM120" s="53"/>
      <c r="AO120" s="53"/>
      <c r="AQ120" s="53"/>
      <c r="AS120" s="53"/>
      <c r="BM120" s="53">
        <v>39</v>
      </c>
      <c r="BO120" s="53">
        <v>42</v>
      </c>
      <c r="BQ120" s="53">
        <v>32</v>
      </c>
      <c r="BS120" s="53">
        <v>15</v>
      </c>
      <c r="BT120" s="73">
        <v>16</v>
      </c>
      <c r="BW120" s="53">
        <f>+D120+F120+H120+J120+L120+N120+P120+T120+R120+V120+X120+Z120+AB120+AD120+AF120+AH120+AJ120+AL120+AN120+AP120+AR120+AT120+AV120+AX120+AZ120+BB120+BD120+BF120+BH120+BJ120+BL120+BN120+BP120+BR120+BT120+BV120</f>
        <v>16</v>
      </c>
      <c r="BX120" s="53">
        <f>+D120+P120+AB120+AF120+AL120+AR120+AV120+BH120+BL120+BV120</f>
        <v>0</v>
      </c>
      <c r="BY120" s="53">
        <f>+L120+N120+V120+AD120+BD120+BJ120</f>
        <v>0</v>
      </c>
      <c r="BZ120" s="53">
        <f>+H120+J120+R120+AN120+BB120+BR120</f>
        <v>0</v>
      </c>
      <c r="CA120" s="53">
        <f>+F120+T120+X120+AJ120+AP120+AX120+BN120+BP120+BT120</f>
        <v>16</v>
      </c>
      <c r="CB120" s="26">
        <f>+AH120+AT120+AZ120+BF120</f>
        <v>0</v>
      </c>
    </row>
    <row r="121" spans="1:80" ht="15">
      <c r="A121" s="77" t="s">
        <v>284</v>
      </c>
      <c r="B121" s="74" t="s">
        <v>10</v>
      </c>
      <c r="C121" s="53"/>
      <c r="E121" s="27">
        <v>39</v>
      </c>
      <c r="G121" s="27">
        <v>59</v>
      </c>
      <c r="I121" s="27">
        <v>37</v>
      </c>
      <c r="K121" s="27"/>
      <c r="M121" s="27"/>
      <c r="O121" s="27"/>
      <c r="Q121" s="27"/>
      <c r="S121" s="56">
        <v>40</v>
      </c>
      <c r="U121" s="56"/>
      <c r="W121" s="53">
        <v>24</v>
      </c>
      <c r="X121" s="23">
        <v>7</v>
      </c>
      <c r="Y121" s="53"/>
      <c r="AA121" s="53"/>
      <c r="AC121" s="53"/>
      <c r="AE121" s="53"/>
      <c r="AG121" s="25">
        <v>18</v>
      </c>
      <c r="AH121" s="23">
        <v>13</v>
      </c>
      <c r="AI121" s="53">
        <v>27</v>
      </c>
      <c r="AJ121" s="23">
        <v>4</v>
      </c>
      <c r="AK121" s="53"/>
      <c r="AM121" s="56" t="s">
        <v>331</v>
      </c>
      <c r="AO121" s="56" t="s">
        <v>331</v>
      </c>
      <c r="AQ121" s="53"/>
      <c r="AS121" s="53"/>
      <c r="BM121" s="53">
        <v>43</v>
      </c>
      <c r="BO121" s="53">
        <v>45</v>
      </c>
      <c r="BQ121" s="53">
        <v>46</v>
      </c>
      <c r="BW121" s="53">
        <f>+D121+F121+H121+J121+L121+N121+P121+T121+R121+V121+X121+Z121+AB121+AD121+AF121+AH121+AJ121+AL121+AN121+AP121+AR121+AT121+AV121+AX121+AZ121+BB121+BD121+BF121+BH121+BJ121+BL121+BN121+BP121+BR121+BT121+BV121</f>
        <v>24</v>
      </c>
      <c r="BX121" s="53">
        <f>+D121+P121+AB121+AF121+AL121+AR121+AV121+BH121+BL121+BV121</f>
        <v>0</v>
      </c>
      <c r="BY121" s="53">
        <f>+L121+N121+V121+AD121+BD121+BJ121</f>
        <v>0</v>
      </c>
      <c r="BZ121" s="53">
        <f>+H121+J121+R121+AN121+BB121+BR121</f>
        <v>0</v>
      </c>
      <c r="CA121" s="53">
        <f>+F121+T121+X121+AJ121+AP121+AX121+BN121+BP121+BT121</f>
        <v>11</v>
      </c>
      <c r="CB121" s="26">
        <f>+AH121+AT121+AZ121+BF121</f>
        <v>13</v>
      </c>
    </row>
    <row r="122" spans="1:80" ht="15">
      <c r="A122" s="77" t="s">
        <v>567</v>
      </c>
      <c r="B122" s="77" t="s">
        <v>17</v>
      </c>
      <c r="C122" s="53"/>
      <c r="E122" s="53"/>
      <c r="G122" s="53"/>
      <c r="I122" s="53"/>
      <c r="K122" s="53"/>
      <c r="M122" s="53"/>
      <c r="O122" s="53"/>
      <c r="Q122" s="53"/>
      <c r="S122" s="53"/>
      <c r="U122" s="53"/>
      <c r="W122" s="53"/>
      <c r="Y122" s="53"/>
      <c r="AA122" s="53"/>
      <c r="AC122" s="53"/>
      <c r="AE122" s="53"/>
      <c r="AG122" s="53"/>
      <c r="AI122" s="56">
        <v>46</v>
      </c>
      <c r="AK122" s="56"/>
      <c r="AM122" s="56"/>
      <c r="AO122" s="56"/>
      <c r="AQ122" s="56"/>
      <c r="AS122" s="56"/>
      <c r="AU122" s="56"/>
      <c r="AW122" s="56">
        <v>57</v>
      </c>
      <c r="AY122" s="56">
        <v>35</v>
      </c>
      <c r="BA122" s="56"/>
      <c r="BC122" s="56"/>
      <c r="BW122" s="53">
        <f>+D122+F122+H122+J122+L122+N122+P122+T122+R122+V122+X122+Z122+AB122+AD122+AF122+AH122+AJ122+AL122+AN122+AP122+AR122+AT122+AV122+AX122+AZ122+BB122+BD122+BF122+BH122+BJ122+BL122+BN122+BP122+BR122+BT122+BV122</f>
        <v>0</v>
      </c>
      <c r="BX122" s="53">
        <f>+D122+P122+AB122+AF122+AL122+AR122+AV122+BH122+BL122+BV122</f>
        <v>0</v>
      </c>
      <c r="BY122" s="53">
        <f>+L122+N122+V122+AD122+BD122+BJ122</f>
        <v>0</v>
      </c>
      <c r="BZ122" s="53">
        <f>+H122+J122+R122+AN122+BB122+BR122</f>
        <v>0</v>
      </c>
      <c r="CA122" s="53">
        <f>+F122+T122+X122+AJ122+AP122+AX122+BN122+BP122+BT122</f>
        <v>0</v>
      </c>
      <c r="CB122" s="26">
        <f>+AH122+AT122+AZ122+BF122</f>
        <v>0</v>
      </c>
    </row>
    <row r="123" spans="1:80" ht="15">
      <c r="A123" s="77" t="s">
        <v>570</v>
      </c>
      <c r="B123" s="77" t="s">
        <v>13</v>
      </c>
      <c r="C123" s="53"/>
      <c r="E123" s="53"/>
      <c r="G123" s="53"/>
      <c r="I123" s="53"/>
      <c r="K123" s="53"/>
      <c r="M123" s="53"/>
      <c r="O123" s="53"/>
      <c r="Q123" s="53"/>
      <c r="S123" s="53"/>
      <c r="U123" s="53"/>
      <c r="W123" s="53"/>
      <c r="Y123" s="53"/>
      <c r="AA123" s="53"/>
      <c r="AC123" s="53"/>
      <c r="AE123" s="53"/>
      <c r="AG123" s="53"/>
      <c r="AI123" s="53"/>
      <c r="AK123" s="56" t="s">
        <v>7</v>
      </c>
      <c r="AM123" s="56"/>
      <c r="AO123" s="56"/>
      <c r="AQ123" s="56"/>
      <c r="AS123" s="56"/>
      <c r="AU123" s="56"/>
      <c r="AW123" s="56"/>
      <c r="AY123" s="56"/>
      <c r="BA123" s="56"/>
      <c r="BC123" s="56"/>
      <c r="BW123" s="53">
        <f>+D123+F123+H123+J123+L123+N123+P123+T123+R123+V123+X123+Z123+AB123+AD123+AF123+AH123+AJ123+AL123+AN123+AP123+AR123+AT123+AV123+AX123+AZ123+BB123+BD123+BF123+BH123+BJ123+BL123+BN123+BP123+BR123+BT123+BV123</f>
        <v>0</v>
      </c>
      <c r="BX123" s="53">
        <f>+D123+P123+AB123+AF123+AL123+AR123+AV123+BH123+BL123+BV123</f>
        <v>0</v>
      </c>
      <c r="BY123" s="53">
        <f>+L123+N123+V123+AD123+BD123+BJ123</f>
        <v>0</v>
      </c>
      <c r="BZ123" s="53">
        <f>+H123+J123+R123+AN123+BB123+BR123</f>
        <v>0</v>
      </c>
      <c r="CA123" s="53">
        <f>+F123+T123+X123+AJ123+AP123+AX123+BN123+BP123+BT123</f>
        <v>0</v>
      </c>
      <c r="CB123" s="26">
        <f>+AH123+AT123+AZ123+BF123</f>
        <v>0</v>
      </c>
    </row>
    <row r="124" spans="1:80" ht="15">
      <c r="A124" s="75" t="s">
        <v>653</v>
      </c>
      <c r="B124" s="77" t="s">
        <v>14</v>
      </c>
      <c r="C124" s="53"/>
      <c r="E124" s="53"/>
      <c r="G124" s="53"/>
      <c r="I124" s="53"/>
      <c r="K124" s="53"/>
      <c r="M124" s="53"/>
      <c r="O124" s="53"/>
      <c r="Q124" s="53"/>
      <c r="S124" s="53"/>
      <c r="U124" s="53"/>
      <c r="W124" s="53"/>
      <c r="Y124" s="53"/>
      <c r="AA124" s="53"/>
      <c r="AC124" s="53"/>
      <c r="AE124" s="53"/>
      <c r="AG124" s="53"/>
      <c r="AI124" s="53"/>
      <c r="AK124" s="56"/>
      <c r="AM124" s="56"/>
      <c r="AO124" s="56"/>
      <c r="AQ124" s="56"/>
      <c r="AS124" s="56"/>
      <c r="AU124" s="56"/>
      <c r="AW124" s="56"/>
      <c r="AY124" s="56"/>
      <c r="BA124" s="56"/>
      <c r="BC124" s="56"/>
      <c r="BK124" s="53" t="s">
        <v>7</v>
      </c>
      <c r="BW124" s="53">
        <f>+D124+F124+H124+J124+L124+N124+P124+T124+R124+V124+X124+Z124+AB124+AD124+AF124+AH124+AJ124+AL124+AN124+AP124+AR124+AT124+AV124+AX124+AZ124+BB124+BD124+BF124+BH124+BJ124+BL124+BN124+BP124+BR124+BT124+BV124</f>
        <v>0</v>
      </c>
      <c r="BX124" s="53">
        <f>+D124+P124+AB124+AF124+AL124+AR124+AV124+BH124+BL124+BV124</f>
        <v>0</v>
      </c>
      <c r="BY124" s="53">
        <f>+L124+N124+V124+AD124+BD124+BJ124</f>
        <v>0</v>
      </c>
      <c r="BZ124" s="53">
        <f>+H124+J124+R124+AN124+BB124+BR124</f>
        <v>0</v>
      </c>
      <c r="CA124" s="53">
        <f>+F124+T124+X124+AJ124+AP124+AX124+BN124+BP124+BT124</f>
        <v>0</v>
      </c>
      <c r="CB124" s="26">
        <f>+AH124+AT124+AZ124+BF124</f>
        <v>0</v>
      </c>
    </row>
    <row r="125" spans="1:80" ht="15">
      <c r="A125" s="66" t="s">
        <v>171</v>
      </c>
      <c r="B125" s="74" t="s">
        <v>109</v>
      </c>
      <c r="C125" s="53">
        <v>3</v>
      </c>
      <c r="D125" s="5">
        <v>60</v>
      </c>
      <c r="E125" s="53">
        <v>11</v>
      </c>
      <c r="F125" s="5">
        <v>24</v>
      </c>
      <c r="G125" s="25">
        <v>22</v>
      </c>
      <c r="H125" s="5">
        <v>9</v>
      </c>
      <c r="I125" s="25">
        <v>11</v>
      </c>
      <c r="J125" s="5">
        <v>24</v>
      </c>
      <c r="K125" s="53">
        <v>18</v>
      </c>
      <c r="L125" s="5">
        <v>13</v>
      </c>
      <c r="M125" s="53">
        <v>19</v>
      </c>
      <c r="N125" s="5">
        <v>12</v>
      </c>
      <c r="O125" s="53">
        <v>18</v>
      </c>
      <c r="P125" s="5">
        <v>13</v>
      </c>
      <c r="Q125" s="53">
        <v>18</v>
      </c>
      <c r="R125" s="15">
        <v>13</v>
      </c>
      <c r="S125" s="56">
        <v>48</v>
      </c>
      <c r="U125" s="53">
        <v>20</v>
      </c>
      <c r="V125" s="15">
        <v>11</v>
      </c>
      <c r="W125" s="53"/>
      <c r="Y125" s="53">
        <v>1</v>
      </c>
      <c r="Z125" s="23">
        <v>100</v>
      </c>
      <c r="AA125" s="53">
        <v>2</v>
      </c>
      <c r="AB125" s="23">
        <v>80</v>
      </c>
      <c r="AC125" s="53">
        <v>5</v>
      </c>
      <c r="AD125" s="23">
        <v>45</v>
      </c>
      <c r="AE125" s="53">
        <v>1</v>
      </c>
      <c r="AF125" s="23">
        <v>100</v>
      </c>
      <c r="AG125" s="25">
        <v>1</v>
      </c>
      <c r="AH125" s="23">
        <v>100</v>
      </c>
      <c r="AI125" s="53">
        <v>12</v>
      </c>
      <c r="AJ125" s="23">
        <v>22</v>
      </c>
      <c r="AK125" s="53">
        <v>1</v>
      </c>
      <c r="AL125" s="23">
        <v>100</v>
      </c>
      <c r="AM125" s="53">
        <v>1</v>
      </c>
      <c r="AN125" s="23">
        <v>100</v>
      </c>
      <c r="AO125" s="53">
        <v>11</v>
      </c>
      <c r="AP125" s="23">
        <v>24</v>
      </c>
      <c r="AQ125" s="53">
        <v>2</v>
      </c>
      <c r="AR125" s="23">
        <v>80</v>
      </c>
      <c r="AS125" s="53">
        <v>1</v>
      </c>
      <c r="AT125" s="23">
        <v>100</v>
      </c>
      <c r="AU125" s="53">
        <v>5</v>
      </c>
      <c r="AV125" s="52">
        <v>45</v>
      </c>
      <c r="AW125" s="53">
        <v>28</v>
      </c>
      <c r="AX125" s="52">
        <v>3</v>
      </c>
      <c r="AY125" s="53">
        <v>1</v>
      </c>
      <c r="AZ125" s="52">
        <v>100</v>
      </c>
      <c r="BA125" s="53">
        <v>5</v>
      </c>
      <c r="BB125" s="52">
        <v>45</v>
      </c>
      <c r="BC125" s="53">
        <v>10</v>
      </c>
      <c r="BD125" s="52">
        <v>26</v>
      </c>
      <c r="BE125" s="53">
        <v>5</v>
      </c>
      <c r="BF125" s="52">
        <v>45</v>
      </c>
      <c r="BG125" s="56" t="s">
        <v>7</v>
      </c>
      <c r="BI125" s="53">
        <v>17</v>
      </c>
      <c r="BJ125" s="52">
        <v>13</v>
      </c>
      <c r="BK125" s="53" t="s">
        <v>553</v>
      </c>
      <c r="BM125" s="53">
        <v>24</v>
      </c>
      <c r="BN125" s="73">
        <v>7</v>
      </c>
      <c r="BO125" s="53">
        <v>21</v>
      </c>
      <c r="BP125" s="73">
        <v>10</v>
      </c>
      <c r="BQ125" s="53">
        <v>8</v>
      </c>
      <c r="BR125" s="73">
        <v>32</v>
      </c>
      <c r="BU125" s="53">
        <v>18</v>
      </c>
      <c r="BW125" s="53">
        <f>+D125+F125+H125+J125+L125+N125+P125+T125+R125+V125+X125+Z125+AB125+AD125+AF125+AH125+AJ125+AL125+AN125+AP125+AR125+AT125+AV125+AX125+AZ125+BB125+BD125+BF125+BH125+BJ125+BL125+BN125+BP125+BR125+BT125+BV125</f>
        <v>1356</v>
      </c>
      <c r="BX125" s="53">
        <f>+D125+P125+AB125+AF125+AL125+AR125+AV125+BH125+BL125+BV125</f>
        <v>478</v>
      </c>
      <c r="BY125" s="53">
        <f>+L125+N125+V125+AD125+BD125+BJ125</f>
        <v>120</v>
      </c>
      <c r="BZ125" s="53">
        <f>+H125+J125+R125+AN125+BB125+BR125</f>
        <v>223</v>
      </c>
      <c r="CA125" s="53">
        <f>+F125+T125+X125+AJ125+AP125+AX125+BN125+BP125+BT125</f>
        <v>90</v>
      </c>
      <c r="CB125" s="26">
        <f>+AH125+AT125+AZ125+BF125</f>
        <v>345</v>
      </c>
    </row>
    <row r="126" spans="1:80" ht="15">
      <c r="A126" s="28" t="s">
        <v>246</v>
      </c>
      <c r="B126" s="74" t="s">
        <v>4</v>
      </c>
      <c r="C126" s="27">
        <v>47</v>
      </c>
      <c r="E126" s="53"/>
      <c r="G126" s="53"/>
      <c r="I126" s="53"/>
      <c r="K126" s="53"/>
      <c r="M126" s="53"/>
      <c r="O126" s="53"/>
      <c r="Q126" s="53"/>
      <c r="S126" s="53"/>
      <c r="U126" s="53"/>
      <c r="W126" s="53"/>
      <c r="Y126" s="53"/>
      <c r="AA126" s="53"/>
      <c r="AC126" s="53"/>
      <c r="AE126" s="53"/>
      <c r="AG126" s="53"/>
      <c r="AI126" s="53"/>
      <c r="AK126" s="53"/>
      <c r="AM126" s="53"/>
      <c r="AO126" s="53"/>
      <c r="AQ126" s="53"/>
      <c r="AS126" s="53"/>
      <c r="BW126" s="53">
        <f>+D126+F126+H126+J126+L126+N126+P126+T126+R126+V126+X126+Z126+AB126+AD126+AF126+AH126+AJ126+AL126+AN126+AP126+AR126+AT126+AV126+AX126+AZ126+BB126+BD126+BF126+BH126+BJ126+BL126+BN126+BP126+BR126+BT126+BV126</f>
        <v>0</v>
      </c>
      <c r="BX126" s="53">
        <f>+D126+P126+AB126+AF126+AL126+AR126+AV126+BH126+BL126+BV126</f>
        <v>0</v>
      </c>
      <c r="BY126" s="53">
        <f>+L126+N126+V126+AD126+BD126+BJ126</f>
        <v>0</v>
      </c>
      <c r="BZ126" s="53">
        <f>+H126+J126+R126+AN126+BB126+BR126</f>
        <v>0</v>
      </c>
      <c r="CA126" s="53">
        <f>+F126+T126+X126+AJ126+AP126+AX126+BN126+BP126+BT126</f>
        <v>0</v>
      </c>
      <c r="CB126" s="26">
        <f>+AH126+AT126+AZ126+BF126</f>
        <v>0</v>
      </c>
    </row>
    <row r="127" spans="1:80" ht="15">
      <c r="A127" s="66" t="s">
        <v>661</v>
      </c>
      <c r="B127" s="74" t="s">
        <v>5</v>
      </c>
      <c r="C127" s="53"/>
      <c r="E127" s="53"/>
      <c r="G127" s="53"/>
      <c r="I127" s="53"/>
      <c r="K127" s="53"/>
      <c r="M127" s="53"/>
      <c r="O127" s="53"/>
      <c r="Q127" s="53"/>
      <c r="S127" s="53"/>
      <c r="U127" s="53"/>
      <c r="W127" s="53"/>
      <c r="Y127" s="53"/>
      <c r="AA127" s="53"/>
      <c r="AC127" s="53"/>
      <c r="AE127" s="53"/>
      <c r="AG127" s="53"/>
      <c r="AI127" s="53"/>
      <c r="AK127" s="53"/>
      <c r="AM127" s="53"/>
      <c r="AO127" s="53"/>
      <c r="AQ127" s="53"/>
      <c r="AS127" s="53"/>
      <c r="BM127" s="53">
        <v>38</v>
      </c>
      <c r="BO127" s="53" t="s">
        <v>331</v>
      </c>
      <c r="BW127" s="53">
        <f>+D127+F127+H127+J127+L127+N127+P127+T127+R127+V127+X127+Z127+AB127+AD127+AF127+AH127+AJ127+AL127+AN127+AP127+AR127+AT127+AV127+AX127+AZ127+BB127+BD127+BF127+BH127+BJ127+BL127+BN127+BP127+BR127+BT127+BV127</f>
        <v>0</v>
      </c>
      <c r="BX127" s="53">
        <f>+D127+P127+AB127+AF127+AL127+AR127+AV127+BH127+BL127+BV127</f>
        <v>0</v>
      </c>
      <c r="BY127" s="53">
        <f>+L127+N127+V127+AD127+BD127+BJ127</f>
        <v>0</v>
      </c>
      <c r="BZ127" s="53">
        <f>+H127+J127+R127+AN127+BB127+BR127</f>
        <v>0</v>
      </c>
      <c r="CA127" s="53">
        <f>+F127+T127+X127+AJ127+AP127+AX127+BN127+BP127+BT127</f>
        <v>0</v>
      </c>
      <c r="CB127" s="26">
        <f>+AH127+AT127+AZ127+BF127</f>
        <v>0</v>
      </c>
    </row>
    <row r="128" spans="1:80" ht="15">
      <c r="A128" s="62" t="s">
        <v>646</v>
      </c>
      <c r="B128" s="74" t="s">
        <v>14</v>
      </c>
      <c r="C128" s="27"/>
      <c r="E128" s="53"/>
      <c r="G128" s="53"/>
      <c r="I128" s="53"/>
      <c r="K128" s="53"/>
      <c r="M128" s="53"/>
      <c r="O128" s="53"/>
      <c r="Q128" s="53"/>
      <c r="S128" s="53"/>
      <c r="U128" s="53"/>
      <c r="W128" s="53"/>
      <c r="Y128" s="53"/>
      <c r="AA128" s="53"/>
      <c r="AC128" s="53"/>
      <c r="AE128" s="53"/>
      <c r="AG128" s="53"/>
      <c r="AI128" s="53"/>
      <c r="AK128" s="53"/>
      <c r="AM128" s="53"/>
      <c r="AO128" s="53"/>
      <c r="AQ128" s="53"/>
      <c r="AS128" s="53"/>
      <c r="BI128" s="53">
        <v>42</v>
      </c>
      <c r="BW128" s="53">
        <f>+D128+F128+H128+J128+L128+N128+P128+T128+R128+V128+X128+Z128+AB128+AD128+AF128+AH128+AJ128+AL128+AN128+AP128+AR128+AT128+AV128+AX128+AZ128+BB128+BD128+BF128+BH128+BJ128+BL128+BN128+BP128+BR128+BT128+BV128</f>
        <v>0</v>
      </c>
      <c r="BX128" s="53">
        <f>+D128+P128+AB128+AF128+AL128+AR128+AV128+BH128+BL128+BV128</f>
        <v>0</v>
      </c>
      <c r="BY128" s="53">
        <f>+L128+N128+V128+AD128+BD128+BJ128</f>
        <v>0</v>
      </c>
      <c r="BZ128" s="53">
        <f>+H128+J128+R128+AN128+BB128+BR128</f>
        <v>0</v>
      </c>
      <c r="CA128" s="53">
        <f>+F128+T128+X128+AJ128+AP128+AX128+BN128+BP128+BT128</f>
        <v>0</v>
      </c>
      <c r="CB128" s="26">
        <f>+AH128+AT128+AZ128+BF128</f>
        <v>0</v>
      </c>
    </row>
    <row r="129" spans="1:80" ht="15">
      <c r="A129" s="62" t="s">
        <v>462</v>
      </c>
      <c r="B129" s="66" t="s">
        <v>5</v>
      </c>
      <c r="C129" s="53"/>
      <c r="E129" s="53"/>
      <c r="G129" s="53"/>
      <c r="I129" s="53"/>
      <c r="K129" s="53"/>
      <c r="M129" s="53"/>
      <c r="O129" s="53"/>
      <c r="Q129" s="53"/>
      <c r="S129" s="53"/>
      <c r="U129" s="56">
        <v>48</v>
      </c>
      <c r="W129" s="56"/>
      <c r="Y129" s="56"/>
      <c r="AA129" s="56"/>
      <c r="AC129" s="56"/>
      <c r="AE129" s="56"/>
      <c r="AG129" s="56"/>
      <c r="AI129" s="56"/>
      <c r="AK129" s="56"/>
      <c r="AM129" s="56"/>
      <c r="AO129" s="56"/>
      <c r="AQ129" s="56"/>
      <c r="AS129" s="56"/>
      <c r="AU129" s="56"/>
      <c r="AW129" s="56"/>
      <c r="AY129" s="56"/>
      <c r="BA129" s="56"/>
      <c r="BC129" s="56">
        <v>42</v>
      </c>
      <c r="BI129" s="53">
        <v>32</v>
      </c>
      <c r="BW129" s="53">
        <f>+D129+F129+H129+J129+L129+N129+P129+T129+R129+V129+X129+Z129+AB129+AD129+AF129+AH129+AJ129+AL129+AN129+AP129+AR129+AT129+AV129+AX129+AZ129+BB129+BD129+BF129+BH129+BJ129+BL129+BN129+BP129+BR129+BT129+BV129</f>
        <v>0</v>
      </c>
      <c r="BX129" s="53">
        <f>+D129+P129+AB129+AF129+AL129+AR129+AV129+BH129+BL129+BV129</f>
        <v>0</v>
      </c>
      <c r="BY129" s="53">
        <f>+L129+N129+V129+AD129+BD129+BJ129</f>
        <v>0</v>
      </c>
      <c r="BZ129" s="53">
        <f>+H129+J129+R129+AN129+BB129+BR129</f>
        <v>0</v>
      </c>
      <c r="CA129" s="53">
        <f>+F129+T129+X129+AJ129+AP129+AX129+BN129+BP129+BT129</f>
        <v>0</v>
      </c>
      <c r="CB129" s="26">
        <f>+AH129+AT129+AZ129+BF129</f>
        <v>0</v>
      </c>
    </row>
    <row r="130" spans="1:80" ht="15">
      <c r="A130" s="66" t="s">
        <v>347</v>
      </c>
      <c r="B130" s="74" t="s">
        <v>14</v>
      </c>
      <c r="C130" s="53"/>
      <c r="E130" s="53"/>
      <c r="G130" s="27">
        <v>45</v>
      </c>
      <c r="I130" s="25">
        <v>26</v>
      </c>
      <c r="J130" s="5">
        <v>5</v>
      </c>
      <c r="K130" s="25"/>
      <c r="M130" s="25"/>
      <c r="O130" s="25"/>
      <c r="Q130" s="56">
        <v>50</v>
      </c>
      <c r="S130" s="56">
        <v>53</v>
      </c>
      <c r="U130" s="56"/>
      <c r="W130" s="56">
        <v>40</v>
      </c>
      <c r="Y130" s="56"/>
      <c r="AA130" s="56"/>
      <c r="AC130" s="56"/>
      <c r="AE130" s="56"/>
      <c r="AG130" s="56"/>
      <c r="AI130" s="56"/>
      <c r="AK130" s="56"/>
      <c r="AM130" s="56" t="s">
        <v>331</v>
      </c>
      <c r="AO130" s="56">
        <v>44</v>
      </c>
      <c r="AQ130" s="56"/>
      <c r="AS130" s="56"/>
      <c r="AU130" s="56"/>
      <c r="AW130" s="56">
        <v>44</v>
      </c>
      <c r="AY130" s="56"/>
      <c r="BA130" s="56" t="s">
        <v>331</v>
      </c>
      <c r="BC130" s="56"/>
      <c r="BW130" s="53">
        <f>+D130+F130+H130+J130+L130+N130+P130+T130+R130+V130+X130+Z130+AB130+AD130+AF130+AH130+AJ130+AL130+AN130+AP130+AR130+AT130+AV130+AX130+AZ130+BB130+BD130+BF130+BH130+BJ130+BL130+BN130+BP130+BR130+BT130+BV130</f>
        <v>5</v>
      </c>
      <c r="BX130" s="53">
        <f>+D130+P130+AB130+AF130+AL130+AR130+AV130+BH130+BL130+BV130</f>
        <v>0</v>
      </c>
      <c r="BY130" s="53">
        <f>+L130+N130+V130+AD130+BD130+BJ130</f>
        <v>0</v>
      </c>
      <c r="BZ130" s="53">
        <f>+H130+J130+R130+AN130+BB130+BR130</f>
        <v>5</v>
      </c>
      <c r="CA130" s="53">
        <f>+F130+T130+X130+AJ130+AP130+AX130+BN130+BP130+BT130</f>
        <v>0</v>
      </c>
      <c r="CB130" s="26">
        <f>+AH130+AT130+AZ130+BF130</f>
        <v>0</v>
      </c>
    </row>
    <row r="131" spans="1:80" ht="15">
      <c r="A131" s="62" t="s">
        <v>662</v>
      </c>
      <c r="B131" s="74" t="s">
        <v>5</v>
      </c>
      <c r="C131" s="53"/>
      <c r="G131" s="53"/>
      <c r="I131" s="53"/>
      <c r="K131" s="53"/>
      <c r="M131" s="53"/>
      <c r="O131" s="53"/>
      <c r="Q131" s="53"/>
      <c r="S131" s="53"/>
      <c r="U131" s="53"/>
      <c r="W131" s="53"/>
      <c r="Y131" s="53"/>
      <c r="AA131" s="53"/>
      <c r="AC131" s="53"/>
      <c r="AE131" s="53"/>
      <c r="AG131" s="53"/>
      <c r="AI131" s="53"/>
      <c r="AK131" s="53"/>
      <c r="AM131" s="53"/>
      <c r="AO131" s="53"/>
      <c r="AQ131" s="53"/>
      <c r="AS131" s="53"/>
      <c r="BM131" s="53">
        <v>32</v>
      </c>
      <c r="BO131" s="53">
        <v>41</v>
      </c>
      <c r="BW131" s="53">
        <f>+D131+F131+H131+J131+L131+N131+P131+T131+R131+V131+X131+Z131+AB131+AD131+AF131+AH131+AJ131+AL131+AN131+AP131+AR131+AT131+AV131+AX131+AZ131+BB131+BD131+BF131+BH131+BJ131+BL131+BN131+BP131+BR131+BT131+BV131</f>
        <v>0</v>
      </c>
      <c r="BX131" s="53">
        <f>+D131+P131+AB131+AF131+AL131+AR131+AV131+BH131+BL131+BV131</f>
        <v>0</v>
      </c>
      <c r="BY131" s="53">
        <f>+L131+N131+V131+AD131+BD131+BJ131</f>
        <v>0</v>
      </c>
      <c r="BZ131" s="53">
        <f>+H131+J131+R131+AN131+BB131+BR131</f>
        <v>0</v>
      </c>
      <c r="CA131" s="53">
        <f>+F131+T131+X131+AJ131+AP131+AX131+BN131+BP131+BT131</f>
        <v>0</v>
      </c>
      <c r="CB131" s="26">
        <f>+AH131+AT131+AZ131+BF131</f>
        <v>0</v>
      </c>
    </row>
    <row r="132" spans="1:80" ht="15">
      <c r="A132" s="77" t="s">
        <v>285</v>
      </c>
      <c r="B132" s="74" t="s">
        <v>5</v>
      </c>
      <c r="C132" s="53"/>
      <c r="E132" s="53">
        <v>6</v>
      </c>
      <c r="F132" s="5">
        <v>40</v>
      </c>
      <c r="G132" s="25">
        <v>11</v>
      </c>
      <c r="H132" s="5">
        <v>24</v>
      </c>
      <c r="I132" s="25">
        <v>15</v>
      </c>
      <c r="J132" s="5">
        <v>16</v>
      </c>
      <c r="K132" s="25"/>
      <c r="M132" s="25"/>
      <c r="O132" s="25"/>
      <c r="Q132" s="53">
        <v>10</v>
      </c>
      <c r="R132" s="15">
        <v>26</v>
      </c>
      <c r="S132" s="53">
        <v>4</v>
      </c>
      <c r="T132" s="15">
        <v>50</v>
      </c>
      <c r="U132" s="53"/>
      <c r="W132" s="56" t="s">
        <v>331</v>
      </c>
      <c r="Y132" s="56"/>
      <c r="AA132" s="56"/>
      <c r="AC132" s="56"/>
      <c r="AE132" s="56"/>
      <c r="AG132" s="35" t="s">
        <v>468</v>
      </c>
      <c r="AI132" s="53">
        <v>1</v>
      </c>
      <c r="AJ132" s="23">
        <v>100</v>
      </c>
      <c r="AK132" s="53"/>
      <c r="AM132" s="56" t="s">
        <v>331</v>
      </c>
      <c r="AO132" s="53">
        <v>9</v>
      </c>
      <c r="AP132" s="23">
        <v>29</v>
      </c>
      <c r="AQ132" s="53"/>
      <c r="AS132" s="53"/>
      <c r="AW132" s="53">
        <v>3</v>
      </c>
      <c r="AX132" s="52">
        <v>60</v>
      </c>
      <c r="BA132" s="53">
        <v>12</v>
      </c>
      <c r="BB132" s="52">
        <v>22</v>
      </c>
      <c r="BM132" s="53">
        <v>7</v>
      </c>
      <c r="BN132" s="73">
        <v>36</v>
      </c>
      <c r="BO132" s="53">
        <v>2</v>
      </c>
      <c r="BP132" s="73">
        <v>80</v>
      </c>
      <c r="BQ132" s="53">
        <v>2</v>
      </c>
      <c r="BR132" s="73">
        <v>80</v>
      </c>
      <c r="BS132" s="53">
        <v>15</v>
      </c>
      <c r="BT132" s="73">
        <v>16</v>
      </c>
      <c r="BW132" s="53">
        <f>+D132+F132+H132+J132+L132+N132+P132+T132+R132+V132+X132+Z132+AB132+AD132+AF132+AH132+AJ132+AL132+AN132+AP132+AR132+AT132+AV132+AX132+AZ132+BB132+BD132+BF132+BH132+BJ132+BL132+BN132+BP132+BR132+BT132+BV132</f>
        <v>579</v>
      </c>
      <c r="BX132" s="53">
        <f>+D132+P132+AB132+AF132+AL132+AR132+AV132+BH132+BL132+BV132</f>
        <v>0</v>
      </c>
      <c r="BY132" s="53">
        <f>+L132+N132+V132+AD132+BD132+BJ132</f>
        <v>0</v>
      </c>
      <c r="BZ132" s="53">
        <f>+H132+J132+R132+AN132+BB132+BR132</f>
        <v>168</v>
      </c>
      <c r="CA132" s="53">
        <f>+F132+T132+X132+AJ132+AP132+AX132+BN132+BP132+BT132</f>
        <v>411</v>
      </c>
      <c r="CB132" s="26">
        <f>+AH132+AT132+AZ132+BF132</f>
        <v>0</v>
      </c>
    </row>
    <row r="133" spans="1:80" s="57" customFormat="1" ht="15">
      <c r="A133" s="66" t="s">
        <v>413</v>
      </c>
      <c r="B133" s="66" t="s">
        <v>4</v>
      </c>
      <c r="C133" s="53"/>
      <c r="D133" s="52"/>
      <c r="E133" s="53"/>
      <c r="F133" s="52"/>
      <c r="G133" s="53"/>
      <c r="H133" s="52"/>
      <c r="I133" s="53"/>
      <c r="J133" s="52"/>
      <c r="K133" s="27">
        <v>39</v>
      </c>
      <c r="L133" s="52"/>
      <c r="M133" s="27" t="s">
        <v>7</v>
      </c>
      <c r="N133" s="52"/>
      <c r="O133" s="56">
        <v>40</v>
      </c>
      <c r="P133" s="52"/>
      <c r="Q133" s="56"/>
      <c r="R133" s="52"/>
      <c r="S133" s="56"/>
      <c r="T133" s="52"/>
      <c r="U133" s="56" t="s">
        <v>7</v>
      </c>
      <c r="V133" s="52"/>
      <c r="W133" s="56"/>
      <c r="X133" s="52"/>
      <c r="Y133" s="56"/>
      <c r="Z133" s="52"/>
      <c r="AA133" s="56">
        <v>53</v>
      </c>
      <c r="AB133" s="52"/>
      <c r="AC133" s="56">
        <v>36</v>
      </c>
      <c r="AD133" s="52"/>
      <c r="AE133" s="56">
        <v>31</v>
      </c>
      <c r="AF133" s="52"/>
      <c r="AG133" s="56"/>
      <c r="AH133" s="52"/>
      <c r="AI133" s="56"/>
      <c r="AJ133" s="52"/>
      <c r="AK133" s="56" t="s">
        <v>7</v>
      </c>
      <c r="AL133" s="52"/>
      <c r="AM133" s="56"/>
      <c r="AN133" s="52"/>
      <c r="AO133" s="56"/>
      <c r="AP133" s="52"/>
      <c r="AQ133" s="56">
        <v>52</v>
      </c>
      <c r="AR133" s="52"/>
      <c r="AS133" s="56"/>
      <c r="AT133" s="52"/>
      <c r="AU133" s="56">
        <v>35</v>
      </c>
      <c r="AV133" s="52"/>
      <c r="AW133" s="56"/>
      <c r="AX133" s="52"/>
      <c r="AY133" s="53">
        <v>23</v>
      </c>
      <c r="AZ133" s="52">
        <v>8</v>
      </c>
      <c r="BA133" s="53"/>
      <c r="BB133" s="52"/>
      <c r="BC133" s="56" t="s">
        <v>7</v>
      </c>
      <c r="BD133" s="52"/>
      <c r="BE133" s="53" t="s">
        <v>7</v>
      </c>
      <c r="BF133" s="52"/>
      <c r="BG133" s="56">
        <v>42</v>
      </c>
      <c r="BH133" s="52"/>
      <c r="BI133" s="53" t="s">
        <v>7</v>
      </c>
      <c r="BJ133" s="52"/>
      <c r="BK133" s="53">
        <v>32</v>
      </c>
      <c r="BL133" s="65"/>
      <c r="BM133" s="53"/>
      <c r="BN133" s="73"/>
      <c r="BO133" s="53"/>
      <c r="BP133" s="73"/>
      <c r="BQ133" s="53"/>
      <c r="BR133" s="73"/>
      <c r="BS133" s="53"/>
      <c r="BT133" s="73"/>
      <c r="BU133" s="53"/>
      <c r="BV133" s="73"/>
      <c r="BW133" s="53">
        <f>+D133+F133+H133+J133+L133+N133+P133+T133+R133+V133+X133+Z133+AB133+AD133+AF133+AH133+AJ133+AL133+AN133+AP133+AR133+AT133+AV133+AX133+AZ133+BB133+BD133+BF133+BH133+BJ133+BL133+BN133+BP133+BR133+BT133+BV133</f>
        <v>8</v>
      </c>
      <c r="BX133" s="53">
        <f>+D133+P133+AB133+AF133+AL133+AR133+AV133+BH133+BL133+BV133</f>
        <v>0</v>
      </c>
      <c r="BY133" s="53">
        <f>+L133+N133+V133+AD133+BD133+BJ133</f>
        <v>0</v>
      </c>
      <c r="BZ133" s="53">
        <f>+H133+J133+R133+AN133+BB133+BR133</f>
        <v>0</v>
      </c>
      <c r="CA133" s="53">
        <f>+F133+T133+X133+AJ133+AP133+AX133+BN133+BP133+BT133</f>
        <v>0</v>
      </c>
      <c r="CB133" s="26">
        <f>+AH133+AT133+AZ133+BF133</f>
        <v>8</v>
      </c>
    </row>
    <row r="134" spans="1:80" ht="15">
      <c r="A134" s="77" t="s">
        <v>286</v>
      </c>
      <c r="B134" s="74" t="s">
        <v>8</v>
      </c>
      <c r="C134" s="53"/>
      <c r="E134" s="53">
        <v>10</v>
      </c>
      <c r="F134" s="5">
        <v>26</v>
      </c>
      <c r="G134" s="25">
        <v>10</v>
      </c>
      <c r="H134" s="5">
        <v>26</v>
      </c>
      <c r="I134" s="27">
        <v>35</v>
      </c>
      <c r="K134" s="27"/>
      <c r="M134" s="27"/>
      <c r="O134" s="27"/>
      <c r="Q134" s="56">
        <v>32</v>
      </c>
      <c r="S134" s="56">
        <v>42</v>
      </c>
      <c r="U134" s="56"/>
      <c r="W134" s="53">
        <v>4</v>
      </c>
      <c r="X134" s="23">
        <v>50</v>
      </c>
      <c r="Y134" s="53"/>
      <c r="AA134" s="53"/>
      <c r="AC134" s="53"/>
      <c r="AE134" s="53"/>
      <c r="AG134" s="53"/>
      <c r="AI134" s="53"/>
      <c r="AK134" s="53"/>
      <c r="AM134" s="56" t="s">
        <v>331</v>
      </c>
      <c r="AO134" s="53">
        <v>22</v>
      </c>
      <c r="AP134" s="23">
        <v>9</v>
      </c>
      <c r="AQ134" s="53"/>
      <c r="AS134" s="53"/>
      <c r="AW134" s="53">
        <v>19</v>
      </c>
      <c r="AX134" s="52">
        <v>12</v>
      </c>
      <c r="BA134" s="56">
        <v>35</v>
      </c>
      <c r="BC134" s="56"/>
      <c r="BM134" s="53">
        <v>8</v>
      </c>
      <c r="BN134" s="73">
        <v>32</v>
      </c>
      <c r="BO134" s="53">
        <v>5</v>
      </c>
      <c r="BP134" s="73">
        <v>45</v>
      </c>
      <c r="BQ134" s="53">
        <v>10</v>
      </c>
      <c r="BR134" s="73">
        <v>26</v>
      </c>
      <c r="BS134" s="53">
        <v>7</v>
      </c>
      <c r="BT134" s="73">
        <v>36</v>
      </c>
      <c r="BW134" s="53">
        <f>+D134+F134+H134+J134+L134+N134+P134+T134+R134+V134+X134+Z134+AB134+AD134+AF134+AH134+AJ134+AL134+AN134+AP134+AR134+AT134+AV134+AX134+AZ134+BB134+BD134+BF134+BH134+BJ134+BL134+BN134+BP134+BR134+BT134+BV134</f>
        <v>262</v>
      </c>
      <c r="BX134" s="53">
        <f>+D134+P134+AB134+AF134+AL134+AR134+AV134+BH134+BL134+BV134</f>
        <v>0</v>
      </c>
      <c r="BY134" s="53">
        <f>+L134+N134+V134+AD134+BD134+BJ134</f>
        <v>0</v>
      </c>
      <c r="BZ134" s="53">
        <f>+H134+J134+R134+AN134+BB134+BR134</f>
        <v>52</v>
      </c>
      <c r="CA134" s="53">
        <f>+F134+T134+X134+AJ134+AP134+AX134+BN134+BP134+BT134</f>
        <v>210</v>
      </c>
      <c r="CB134" s="26">
        <f>+AH134+AT134+AZ134+BF134</f>
        <v>0</v>
      </c>
    </row>
    <row r="135" spans="1:80" ht="15">
      <c r="A135" s="66" t="s">
        <v>241</v>
      </c>
      <c r="B135" s="74" t="s">
        <v>14</v>
      </c>
      <c r="C135" s="27" t="s">
        <v>7</v>
      </c>
      <c r="E135" s="53"/>
      <c r="G135" s="56"/>
      <c r="I135" s="56"/>
      <c r="K135" s="56"/>
      <c r="M135" s="27">
        <v>47</v>
      </c>
      <c r="O135" s="56" t="s">
        <v>7</v>
      </c>
      <c r="Q135" s="56"/>
      <c r="S135" s="56"/>
      <c r="U135" s="56" t="s">
        <v>7</v>
      </c>
      <c r="W135" s="56"/>
      <c r="Y135" s="56"/>
      <c r="AA135" s="56"/>
      <c r="AC135" s="56"/>
      <c r="AE135" s="56"/>
      <c r="AG135" s="56"/>
      <c r="AI135" s="56"/>
      <c r="AK135" s="56">
        <v>47</v>
      </c>
      <c r="AM135" s="56"/>
      <c r="AO135" s="56"/>
      <c r="AQ135" s="56" t="s">
        <v>7</v>
      </c>
      <c r="AS135" s="56"/>
      <c r="AU135" s="56"/>
      <c r="AW135" s="56"/>
      <c r="AY135" s="56"/>
      <c r="BA135" s="56"/>
      <c r="BC135" s="56">
        <v>44</v>
      </c>
      <c r="BE135" s="53">
        <v>19</v>
      </c>
      <c r="BF135" s="52">
        <v>12</v>
      </c>
      <c r="BG135" s="56">
        <v>47</v>
      </c>
      <c r="BI135" s="53" t="s">
        <v>7</v>
      </c>
      <c r="BK135" s="53" t="s">
        <v>7</v>
      </c>
      <c r="BW135" s="53">
        <f>+D135+F135+H135+J135+L135+N135+P135+T135+R135+V135+X135+Z135+AB135+AD135+AF135+AH135+AJ135+AL135+AN135+AP135+AR135+AT135+AV135+AX135+AZ135+BB135+BD135+BF135+BH135+BJ135+BL135+BN135+BP135+BR135+BT135+BV135</f>
        <v>12</v>
      </c>
      <c r="BX135" s="53">
        <f>+D135+P135+AB135+AF135+AL135+AR135+AV135+BH135+BL135+BV135</f>
        <v>0</v>
      </c>
      <c r="BY135" s="53">
        <f>+L135+N135+V135+AD135+BD135+BJ135</f>
        <v>0</v>
      </c>
      <c r="BZ135" s="53">
        <f>+H135+J135+R135+AN135+BB135+BR135</f>
        <v>0</v>
      </c>
      <c r="CA135" s="53">
        <f>+F135+T135+X135+AJ135+AP135+AX135+BN135+BP135+BT135</f>
        <v>0</v>
      </c>
      <c r="CB135" s="26">
        <f>+AH135+AT135+AZ135+BF135</f>
        <v>12</v>
      </c>
    </row>
    <row r="136" spans="1:80" ht="15">
      <c r="A136" s="66" t="s">
        <v>196</v>
      </c>
      <c r="B136" s="74" t="s">
        <v>3</v>
      </c>
      <c r="C136" s="53">
        <v>22</v>
      </c>
      <c r="D136" s="5">
        <v>9</v>
      </c>
      <c r="E136" s="53"/>
      <c r="G136" s="53"/>
      <c r="I136" s="56"/>
      <c r="K136" s="56"/>
      <c r="M136" s="56"/>
      <c r="O136" s="53">
        <v>19</v>
      </c>
      <c r="P136" s="5">
        <v>12</v>
      </c>
      <c r="Q136" s="53"/>
      <c r="S136" s="53"/>
      <c r="U136" s="53"/>
      <c r="W136" s="53"/>
      <c r="Y136" s="53"/>
      <c r="AA136" s="56">
        <v>43</v>
      </c>
      <c r="AC136" s="56"/>
      <c r="AE136" s="56">
        <v>35</v>
      </c>
      <c r="AG136" s="56"/>
      <c r="AI136" s="56"/>
      <c r="AK136" s="53">
        <v>26</v>
      </c>
      <c r="AL136" s="23">
        <v>5</v>
      </c>
      <c r="AM136" s="53"/>
      <c r="AO136" s="53"/>
      <c r="AQ136" s="56">
        <v>33</v>
      </c>
      <c r="AS136" s="53"/>
      <c r="AU136" s="53">
        <v>24</v>
      </c>
      <c r="AV136" s="52">
        <v>7</v>
      </c>
      <c r="BG136" s="56">
        <v>34</v>
      </c>
      <c r="BK136" s="53">
        <v>34</v>
      </c>
      <c r="BW136" s="53">
        <f>+D136+F136+H136+J136+L136+N136+P136+T136+R136+V136+X136+Z136+AB136+AD136+AF136+AH136+AJ136+AL136+AN136+AP136+AR136+AT136+AV136+AX136+AZ136+BB136+BD136+BF136+BH136+BJ136+BL136+BN136+BP136+BR136+BT136+BV136</f>
        <v>33</v>
      </c>
      <c r="BX136" s="53">
        <f>+D136+P136+AB136+AF136+AL136+AR136+AV136+BH136+BL136+BV136</f>
        <v>33</v>
      </c>
      <c r="BY136" s="53">
        <f>+L136+N136+V136+AD136+BD136+BJ136</f>
        <v>0</v>
      </c>
      <c r="BZ136" s="53">
        <f>+H136+J136+R136+AN136+BB136+BR136</f>
        <v>0</v>
      </c>
      <c r="CA136" s="53">
        <f>+F136+T136+X136+AJ136+AP136+AX136+BN136+BP136+BT136</f>
        <v>0</v>
      </c>
      <c r="CB136" s="26">
        <f>+AH136+AT136+AZ136+BF136</f>
        <v>0</v>
      </c>
    </row>
    <row r="137" spans="1:80" ht="15">
      <c r="A137" s="62" t="s">
        <v>529</v>
      </c>
      <c r="B137" s="77" t="s">
        <v>519</v>
      </c>
      <c r="C137" s="53"/>
      <c r="E137" s="53"/>
      <c r="K137" s="53"/>
      <c r="M137" s="53"/>
      <c r="O137" s="53"/>
      <c r="Q137" s="53"/>
      <c r="S137" s="53"/>
      <c r="U137" s="53"/>
      <c r="W137" s="53"/>
      <c r="Y137" s="53"/>
      <c r="AA137" s="56">
        <v>64</v>
      </c>
      <c r="AC137" s="56"/>
      <c r="AE137" s="56"/>
      <c r="AG137" s="56"/>
      <c r="AI137" s="56"/>
      <c r="AK137" s="56"/>
      <c r="AM137" s="56"/>
      <c r="AO137" s="56"/>
      <c r="AQ137" s="56"/>
      <c r="AS137" s="56"/>
      <c r="AU137" s="56"/>
      <c r="AW137" s="56"/>
      <c r="AY137" s="56"/>
      <c r="BA137" s="56"/>
      <c r="BC137" s="56"/>
      <c r="BW137" s="53">
        <f>+D137+F137+H137+J137+L137+N137+P137+T137+R137+V137+X137+Z137+AB137+AD137+AF137+AH137+AJ137+AL137+AN137+AP137+AR137+AT137+AV137+AX137+AZ137+BB137+BD137+BF137+BH137+BJ137+BL137+BN137+BP137+BR137+BT137+BV137</f>
        <v>0</v>
      </c>
      <c r="BX137" s="53">
        <f>+D137+P137+AB137+AF137+AL137+AR137+AV137+BH137+BL137+BV137</f>
        <v>0</v>
      </c>
      <c r="BY137" s="53">
        <f>+L137+N137+V137+AD137+BD137+BJ137</f>
        <v>0</v>
      </c>
      <c r="BZ137" s="53">
        <f>+H137+J137+R137+AN137+BB137+BR137</f>
        <v>0</v>
      </c>
      <c r="CA137" s="53">
        <f>+F137+T137+X137+AJ137+AP137+AX137+BN137+BP137+BT137</f>
        <v>0</v>
      </c>
      <c r="CB137" s="26">
        <f>+AH137+AT137+AZ137+BF137</f>
        <v>0</v>
      </c>
    </row>
    <row r="138" spans="1:80" ht="15">
      <c r="A138" s="66" t="s">
        <v>194</v>
      </c>
      <c r="B138" s="74" t="s">
        <v>3</v>
      </c>
      <c r="C138" s="53">
        <v>15</v>
      </c>
      <c r="D138" s="5">
        <v>16</v>
      </c>
      <c r="E138" s="53"/>
      <c r="G138" s="56"/>
      <c r="I138" s="56"/>
      <c r="K138" s="56"/>
      <c r="M138" s="53">
        <v>14</v>
      </c>
      <c r="N138" s="5">
        <v>18</v>
      </c>
      <c r="O138" s="53">
        <v>20</v>
      </c>
      <c r="P138" s="5">
        <v>11</v>
      </c>
      <c r="Q138" s="53"/>
      <c r="S138" s="53"/>
      <c r="U138" s="53">
        <v>28</v>
      </c>
      <c r="V138" s="15">
        <v>3</v>
      </c>
      <c r="W138" s="53"/>
      <c r="Y138" s="53"/>
      <c r="AA138" s="56" t="s">
        <v>7</v>
      </c>
      <c r="AC138" s="56">
        <v>33</v>
      </c>
      <c r="AE138" s="53">
        <v>7</v>
      </c>
      <c r="AF138" s="23">
        <v>36</v>
      </c>
      <c r="AG138" s="53"/>
      <c r="AI138" s="53"/>
      <c r="AK138" s="53">
        <v>13</v>
      </c>
      <c r="AL138" s="23">
        <v>20</v>
      </c>
      <c r="AM138" s="53"/>
      <c r="AO138" s="53"/>
      <c r="AQ138" s="53" t="s">
        <v>19</v>
      </c>
      <c r="AS138" s="53"/>
      <c r="AU138" s="53" t="s">
        <v>19</v>
      </c>
      <c r="BG138" s="56">
        <v>32</v>
      </c>
      <c r="BK138" s="53">
        <v>12</v>
      </c>
      <c r="BL138" s="65">
        <v>22</v>
      </c>
      <c r="BU138" s="53">
        <v>7</v>
      </c>
      <c r="BV138" s="73">
        <v>36</v>
      </c>
      <c r="BW138" s="53">
        <f>+D138+F138+H138+J138+L138+N138+P138+T138+R138+V138+X138+Z138+AB138+AD138+AF138+AH138+AJ138+AL138+AN138+AP138+AR138+AT138+AV138+AX138+AZ138+BB138+BD138+BF138+BH138+BJ138+BL138+BN138+BP138+BR138+BT138+BV138</f>
        <v>162</v>
      </c>
      <c r="BX138" s="53">
        <f>+D138+P138+AB138+AF138+AL138+AR138+AV138+BH138+BL138+BV138</f>
        <v>141</v>
      </c>
      <c r="BY138" s="53">
        <f>+L138+N138+V138+AD138+BD138+BJ138</f>
        <v>21</v>
      </c>
      <c r="BZ138" s="53">
        <f>+H138+J138+R138+AN138+BB138+BR138</f>
        <v>0</v>
      </c>
      <c r="CA138" s="53">
        <f>+F138+T138+X138+AJ138+AP138+AX138+BN138+BP138+BT138</f>
        <v>0</v>
      </c>
      <c r="CB138" s="26">
        <f>+AH138+AT138+AZ138+BF138</f>
        <v>0</v>
      </c>
    </row>
    <row r="139" spans="1:80" ht="15">
      <c r="A139" s="62" t="s">
        <v>619</v>
      </c>
      <c r="B139" s="74" t="s">
        <v>624</v>
      </c>
      <c r="C139" s="53"/>
      <c r="E139" s="53"/>
      <c r="G139" s="53"/>
      <c r="I139" s="53"/>
      <c r="K139" s="53"/>
      <c r="M139" s="53"/>
      <c r="O139" s="53"/>
      <c r="Q139" s="53"/>
      <c r="S139" s="53"/>
      <c r="U139" s="53"/>
      <c r="W139" s="53"/>
      <c r="Y139" s="53"/>
      <c r="AA139" s="53"/>
      <c r="AC139" s="53"/>
      <c r="AE139" s="53"/>
      <c r="AG139" s="53"/>
      <c r="AI139" s="53"/>
      <c r="AK139" s="53"/>
      <c r="AM139" s="53"/>
      <c r="AO139" s="53"/>
      <c r="AQ139" s="53"/>
      <c r="AS139" s="53"/>
      <c r="BC139" s="56">
        <v>38</v>
      </c>
      <c r="BI139" s="53">
        <v>34</v>
      </c>
      <c r="BW139" s="53">
        <f>+D139+F139+H139+J139+L139+N139+P139+T139+R139+V139+X139+Z139+AB139+AD139+AF139+AH139+AJ139+AL139+AN139+AP139+AR139+AT139+AV139+AX139+AZ139+BB139+BD139+BF139+BH139+BJ139+BL139+BN139+BP139+BR139+BT139+BV139</f>
        <v>0</v>
      </c>
      <c r="BX139" s="53">
        <f>+D139+P139+AB139+AF139+AL139+AR139+AV139+BH139+BL139+BV139</f>
        <v>0</v>
      </c>
      <c r="BY139" s="53">
        <f>+L139+N139+V139+AD139+BD139+BJ139</f>
        <v>0</v>
      </c>
      <c r="BZ139" s="53">
        <f>+H139+J139+R139+AN139+BB139+BR139</f>
        <v>0</v>
      </c>
      <c r="CA139" s="53">
        <f>+F139+T139+X139+AJ139+AP139+AX139+BN139+BP139+BT139</f>
        <v>0</v>
      </c>
      <c r="CB139" s="26">
        <f>+AH139+AT139+AZ139+BF139</f>
        <v>0</v>
      </c>
    </row>
    <row r="140" spans="1:80" ht="15">
      <c r="A140" s="62" t="s">
        <v>522</v>
      </c>
      <c r="B140" s="77" t="s">
        <v>13</v>
      </c>
      <c r="C140" s="53"/>
      <c r="E140" s="53"/>
      <c r="G140" s="53"/>
      <c r="I140" s="53"/>
      <c r="K140" s="53"/>
      <c r="M140" s="53"/>
      <c r="O140" s="53"/>
      <c r="Q140" s="53"/>
      <c r="S140" s="53"/>
      <c r="U140" s="53"/>
      <c r="W140" s="53"/>
      <c r="Y140" s="53"/>
      <c r="AA140" s="56">
        <v>57</v>
      </c>
      <c r="AC140" s="56"/>
      <c r="AE140" s="56"/>
      <c r="AG140" s="56"/>
      <c r="AI140" s="56"/>
      <c r="AK140" s="56"/>
      <c r="AM140" s="56"/>
      <c r="AO140" s="56"/>
      <c r="AQ140" s="56" t="s">
        <v>7</v>
      </c>
      <c r="AS140" s="56"/>
      <c r="AU140" s="56"/>
      <c r="AW140" s="56"/>
      <c r="AY140" s="56"/>
      <c r="BA140" s="56"/>
      <c r="BC140" s="56"/>
      <c r="BW140" s="53">
        <f>+D140+F140+H140+J140+L140+N140+P140+T140+R140+V140+X140+Z140+AB140+AD140+AF140+AH140+AJ140+AL140+AN140+AP140+AR140+AT140+AV140+AX140+AZ140+BB140+BD140+BF140+BH140+BJ140+BL140+BN140+BP140+BR140+BT140+BV140</f>
        <v>0</v>
      </c>
      <c r="BX140" s="53">
        <f>+D140+P140+AB140+AF140+AL140+AR140+AV140+BH140+BL140+BV140</f>
        <v>0</v>
      </c>
      <c r="BY140" s="53">
        <f>+L140+N140+V140+AD140+BD140+BJ140</f>
        <v>0</v>
      </c>
      <c r="BZ140" s="53">
        <f>+H140+J140+R140+AN140+BB140+BR140</f>
        <v>0</v>
      </c>
      <c r="CA140" s="53">
        <f>+F140+T140+X140+AJ140+AP140+AX140+BN140+BP140+BT140</f>
        <v>0</v>
      </c>
      <c r="CB140" s="26">
        <f>+AH140+AT140+AZ140+BF140</f>
        <v>0</v>
      </c>
    </row>
    <row r="141" spans="1:80" ht="15">
      <c r="A141" s="66" t="s">
        <v>184</v>
      </c>
      <c r="B141" s="74" t="s">
        <v>11</v>
      </c>
      <c r="C141" s="53">
        <v>18</v>
      </c>
      <c r="D141" s="5">
        <v>13</v>
      </c>
      <c r="E141" s="53"/>
      <c r="G141" s="25">
        <v>23</v>
      </c>
      <c r="H141" s="5">
        <v>8</v>
      </c>
      <c r="I141" s="27" t="s">
        <v>331</v>
      </c>
      <c r="K141" s="53">
        <v>1</v>
      </c>
      <c r="L141" s="5">
        <v>100</v>
      </c>
      <c r="M141" s="53">
        <v>1</v>
      </c>
      <c r="N141" s="5">
        <v>100</v>
      </c>
      <c r="O141" s="53">
        <v>25</v>
      </c>
      <c r="Q141" s="53"/>
      <c r="S141" s="53"/>
      <c r="U141" s="53">
        <v>1</v>
      </c>
      <c r="V141" s="15">
        <v>100</v>
      </c>
      <c r="W141" s="53"/>
      <c r="Y141" s="53">
        <v>9</v>
      </c>
      <c r="Z141" s="23">
        <v>15</v>
      </c>
      <c r="AA141" s="53">
        <v>6</v>
      </c>
      <c r="AB141" s="23">
        <v>40</v>
      </c>
      <c r="AC141" s="53">
        <v>28</v>
      </c>
      <c r="AD141" s="23">
        <v>3</v>
      </c>
      <c r="AE141" s="56" t="s">
        <v>7</v>
      </c>
      <c r="AG141" s="25">
        <v>9</v>
      </c>
      <c r="AH141" s="23">
        <v>29</v>
      </c>
      <c r="AI141" s="53">
        <v>30</v>
      </c>
      <c r="AJ141" s="23">
        <v>1</v>
      </c>
      <c r="AK141" s="56" t="s">
        <v>7</v>
      </c>
      <c r="AM141" s="53">
        <v>22</v>
      </c>
      <c r="AN141" s="23">
        <v>9</v>
      </c>
      <c r="AO141" s="53">
        <v>27</v>
      </c>
      <c r="AP141" s="23">
        <v>4</v>
      </c>
      <c r="AQ141" s="56" t="s">
        <v>7</v>
      </c>
      <c r="AS141" s="22" t="s">
        <v>7</v>
      </c>
      <c r="AU141" s="53">
        <v>19</v>
      </c>
      <c r="AV141" s="52">
        <v>12</v>
      </c>
      <c r="BA141" s="53">
        <v>21</v>
      </c>
      <c r="BB141" s="52">
        <v>10</v>
      </c>
      <c r="BC141" s="53">
        <v>13</v>
      </c>
      <c r="BD141" s="52">
        <v>20</v>
      </c>
      <c r="BE141" s="53">
        <v>4</v>
      </c>
      <c r="BF141" s="52">
        <v>50</v>
      </c>
      <c r="BG141" s="53">
        <v>17</v>
      </c>
      <c r="BH141" s="52">
        <v>14</v>
      </c>
      <c r="BI141" s="53">
        <v>3</v>
      </c>
      <c r="BJ141" s="52">
        <v>60</v>
      </c>
      <c r="BK141" s="53" t="s">
        <v>19</v>
      </c>
      <c r="BM141" s="53">
        <v>48</v>
      </c>
      <c r="BO141" s="53">
        <v>46</v>
      </c>
      <c r="BQ141" s="53" t="s">
        <v>331</v>
      </c>
      <c r="BS141" s="53">
        <v>19</v>
      </c>
      <c r="BU141" s="53">
        <v>12</v>
      </c>
      <c r="BV141" s="73">
        <v>22</v>
      </c>
      <c r="BW141" s="53">
        <f>+D141+F141+H141+J141+L141+N141+P141+T141+R141+V141+X141+Z141+AB141+AD141+AF141+AH141+AJ141+AL141+AN141+AP141+AR141+AT141+AV141+AX141+AZ141+BB141+BD141+BF141+BH141+BJ141+BL141+BN141+BP141+BR141+BT141+BV141</f>
        <v>610</v>
      </c>
      <c r="BX141" s="53">
        <f>+D141+P141+AB141+AF141+AL141+AR141+AV141+BH141+BL141+BV141</f>
        <v>101</v>
      </c>
      <c r="BY141" s="53">
        <f>+L141+N141+V141+AD141+BD141+BJ141</f>
        <v>383</v>
      </c>
      <c r="BZ141" s="53">
        <f>+H141+J141+R141+AN141+BB141+BR141</f>
        <v>27</v>
      </c>
      <c r="CA141" s="53">
        <f>+F141+T141+X141+AJ141+AP141+AX141+BN141+BP141+BT141</f>
        <v>5</v>
      </c>
      <c r="CB141" s="26">
        <f>+AH141+AT141+AZ141+BF141</f>
        <v>79</v>
      </c>
    </row>
    <row r="142" spans="1:80" ht="15">
      <c r="A142" s="77" t="s">
        <v>633</v>
      </c>
      <c r="B142" s="77" t="s">
        <v>3</v>
      </c>
      <c r="C142" s="53"/>
      <c r="G142" s="53"/>
      <c r="I142" s="53"/>
      <c r="K142" s="53"/>
      <c r="M142" s="53"/>
      <c r="O142" s="53"/>
      <c r="Q142" s="53"/>
      <c r="S142" s="53"/>
      <c r="U142" s="53"/>
      <c r="W142" s="53"/>
      <c r="Y142" s="53"/>
      <c r="AA142" s="53"/>
      <c r="AC142" s="53"/>
      <c r="AE142" s="53"/>
      <c r="AG142" s="53"/>
      <c r="AI142" s="53"/>
      <c r="AK142" s="53"/>
      <c r="AM142" s="53"/>
      <c r="AO142" s="53"/>
      <c r="AQ142" s="53"/>
      <c r="AS142" s="53"/>
      <c r="BG142" s="56">
        <v>50</v>
      </c>
      <c r="BK142" s="53" t="s">
        <v>7</v>
      </c>
      <c r="BW142" s="53">
        <f>+D142+F142+H142+J142+L142+N142+P142+T142+R142+V142+X142+Z142+AB142+AD142+AF142+AH142+AJ142+AL142+AN142+AP142+AR142+AT142+AV142+AX142+AZ142+BB142+BD142+BF142+BH142+BJ142+BL142+BN142+BP142+BR142+BT142+BV142</f>
        <v>0</v>
      </c>
      <c r="BX142" s="53">
        <f>+D142+P142+AB142+AF142+AL142+AR142+AV142+BH142+BL142+BV142</f>
        <v>0</v>
      </c>
      <c r="BY142" s="53">
        <f>+L142+N142+V142+AD142+BD142+BJ142</f>
        <v>0</v>
      </c>
      <c r="BZ142" s="53">
        <f>+H142+J142+R142+AN142+BB142+BR142</f>
        <v>0</v>
      </c>
      <c r="CA142" s="53">
        <f>+F142+T142+X142+AJ142+AP142+AX142+BN142+BP142+BT142</f>
        <v>0</v>
      </c>
      <c r="CB142" s="26">
        <f>+AH142+AT142+AZ142+BF142</f>
        <v>0</v>
      </c>
    </row>
    <row r="143" spans="1:80" s="63" customFormat="1" ht="15">
      <c r="A143" s="66" t="s">
        <v>169</v>
      </c>
      <c r="B143" s="74" t="s">
        <v>1</v>
      </c>
      <c r="C143" s="53">
        <v>10</v>
      </c>
      <c r="D143" s="65">
        <v>26</v>
      </c>
      <c r="E143" s="53"/>
      <c r="F143" s="65"/>
      <c r="G143" s="53"/>
      <c r="H143" s="65"/>
      <c r="I143" s="53"/>
      <c r="J143" s="65"/>
      <c r="K143" s="53"/>
      <c r="L143" s="65"/>
      <c r="M143" s="53"/>
      <c r="N143" s="65"/>
      <c r="O143" s="56" t="s">
        <v>249</v>
      </c>
      <c r="P143" s="65"/>
      <c r="Q143" s="56"/>
      <c r="R143" s="65"/>
      <c r="S143" s="56"/>
      <c r="T143" s="65"/>
      <c r="U143" s="56"/>
      <c r="V143" s="65"/>
      <c r="W143" s="56"/>
      <c r="X143" s="65"/>
      <c r="Y143" s="53">
        <v>2</v>
      </c>
      <c r="Z143" s="65">
        <v>80</v>
      </c>
      <c r="AA143" s="53">
        <v>7</v>
      </c>
      <c r="AB143" s="65">
        <v>36</v>
      </c>
      <c r="AC143" s="53"/>
      <c r="AD143" s="65"/>
      <c r="AE143" s="56" t="s">
        <v>7</v>
      </c>
      <c r="AF143" s="65"/>
      <c r="AG143" s="56"/>
      <c r="AH143" s="65"/>
      <c r="AI143" s="56"/>
      <c r="AJ143" s="65"/>
      <c r="AK143" s="56"/>
      <c r="AL143" s="65"/>
      <c r="AM143" s="56"/>
      <c r="AN143" s="65"/>
      <c r="AO143" s="56"/>
      <c r="AP143" s="65"/>
      <c r="AQ143" s="56">
        <v>57</v>
      </c>
      <c r="AR143" s="65"/>
      <c r="AS143" s="56"/>
      <c r="AT143" s="65"/>
      <c r="AU143" s="56"/>
      <c r="AV143" s="65"/>
      <c r="AW143" s="56"/>
      <c r="AX143" s="65"/>
      <c r="AY143" s="56"/>
      <c r="AZ143" s="65"/>
      <c r="BA143" s="56"/>
      <c r="BB143" s="65"/>
      <c r="BC143" s="56"/>
      <c r="BD143" s="65"/>
      <c r="BE143" s="53"/>
      <c r="BF143" s="65"/>
      <c r="BG143" s="53"/>
      <c r="BH143" s="65"/>
      <c r="BI143" s="53"/>
      <c r="BJ143" s="65"/>
      <c r="BK143" s="53"/>
      <c r="BL143" s="65"/>
      <c r="BM143" s="53"/>
      <c r="BN143" s="73"/>
      <c r="BO143" s="53"/>
      <c r="BP143" s="73"/>
      <c r="BQ143" s="53"/>
      <c r="BR143" s="73"/>
      <c r="BS143" s="53"/>
      <c r="BT143" s="73"/>
      <c r="BU143" s="53"/>
      <c r="BV143" s="73"/>
      <c r="BW143" s="53">
        <f>+D143+F143+H143+J143+L143+N143+P143+T143+R143+V143+X143+Z143+AB143+AD143+AF143+AH143+AJ143+AL143+AN143+AP143+AR143+AT143+AV143+AX143+AZ143+BB143+BD143+BF143+BH143+BJ143+BL143+BN143+BP143+BR143+BT143+BV143</f>
        <v>142</v>
      </c>
      <c r="BX143" s="53">
        <f>+D143+P143+AB143+AF143+AL143+AR143+AV143+BH143+BL143+BV143</f>
        <v>62</v>
      </c>
      <c r="BY143" s="53">
        <f>+L143+N143+V143+AD143+BD143+BJ143</f>
        <v>0</v>
      </c>
      <c r="BZ143" s="53">
        <f>+H143+J143+R143+AN143+BB143+BR143</f>
        <v>0</v>
      </c>
      <c r="CA143" s="53">
        <f>+F143+T143+X143+AJ143+AP143+AX143+BN143+BP143+BT143</f>
        <v>0</v>
      </c>
      <c r="CB143" s="26">
        <f>+AH143+AT143+AZ143+BF143</f>
        <v>0</v>
      </c>
    </row>
    <row r="144" spans="1:80" ht="15">
      <c r="A144" s="62" t="s">
        <v>536</v>
      </c>
      <c r="B144" s="77" t="s">
        <v>13</v>
      </c>
      <c r="G144" s="53"/>
      <c r="I144" s="53"/>
      <c r="K144" s="53"/>
      <c r="M144" s="53"/>
      <c r="O144" s="53"/>
      <c r="Q144" s="53"/>
      <c r="S144" s="53"/>
      <c r="U144" s="53"/>
      <c r="W144" s="53"/>
      <c r="Y144" s="53"/>
      <c r="AA144" s="53"/>
      <c r="AC144" s="56">
        <v>56</v>
      </c>
      <c r="AE144" s="56"/>
      <c r="AG144" s="56"/>
      <c r="AI144" s="56"/>
      <c r="AK144" s="56"/>
      <c r="AM144" s="56"/>
      <c r="AO144" s="56"/>
      <c r="AQ144" s="56"/>
      <c r="AS144" s="56"/>
      <c r="AU144" s="56"/>
      <c r="AW144" s="56"/>
      <c r="AY144" s="56"/>
      <c r="BA144" s="56"/>
      <c r="BC144" s="56"/>
      <c r="BI144" s="53">
        <v>37</v>
      </c>
      <c r="BW144" s="53">
        <f>+D144+F144+H144+J144+L144+N144+P144+T144+R144+V144+X144+Z144+AB144+AD144+AF144+AH144+AJ144+AL144+AN144+AP144+AR144+AT144+AV144+AX144+AZ144+BB144+BD144+BF144+BH144+BJ144+BL144+BN144+BP144+BR144+BT144+BV144</f>
        <v>0</v>
      </c>
      <c r="BX144" s="53">
        <f>+D144+P144+AB144+AF144+AL144+AR144+AV144+BH144+BL144+BV144</f>
        <v>0</v>
      </c>
      <c r="BY144" s="53">
        <f>+L144+N144+V144+AD144+BD144+BJ144</f>
        <v>0</v>
      </c>
      <c r="BZ144" s="53">
        <f>+H144+J144+R144+AN144+BB144+BR144</f>
        <v>0</v>
      </c>
      <c r="CA144" s="53">
        <f>+F144+T144+X144+AJ144+AP144+AX144+BN144+BP144+BT144</f>
        <v>0</v>
      </c>
      <c r="CB144" s="26">
        <f>+AH144+AT144+AZ144+BF144</f>
        <v>0</v>
      </c>
    </row>
    <row r="145" spans="1:80" ht="15">
      <c r="A145" s="66" t="s">
        <v>445</v>
      </c>
      <c r="B145" s="66" t="s">
        <v>8</v>
      </c>
      <c r="C145" s="53"/>
      <c r="E145" s="53"/>
      <c r="G145" s="53"/>
      <c r="I145" s="53"/>
      <c r="K145" s="53"/>
      <c r="M145" s="53"/>
      <c r="O145" s="53"/>
      <c r="Q145" s="56">
        <v>52</v>
      </c>
      <c r="S145" s="56">
        <v>31</v>
      </c>
      <c r="U145" s="56"/>
      <c r="W145" s="53">
        <v>29</v>
      </c>
      <c r="X145" s="23">
        <v>2</v>
      </c>
      <c r="Y145" s="53"/>
      <c r="AA145" s="53"/>
      <c r="AC145" s="53"/>
      <c r="AE145" s="53"/>
      <c r="AG145" s="53"/>
      <c r="AI145" s="53"/>
      <c r="AK145" s="53"/>
      <c r="AM145" s="53"/>
      <c r="AO145" s="56">
        <v>41</v>
      </c>
      <c r="AQ145" s="53"/>
      <c r="AS145" s="53"/>
      <c r="AW145" s="53">
        <v>25</v>
      </c>
      <c r="AX145" s="52">
        <v>6</v>
      </c>
      <c r="AY145" s="53">
        <v>25</v>
      </c>
      <c r="AZ145" s="52">
        <v>6</v>
      </c>
      <c r="BM145" s="53" t="s">
        <v>331</v>
      </c>
      <c r="BO145" s="53">
        <v>30</v>
      </c>
      <c r="BP145" s="73">
        <v>1</v>
      </c>
      <c r="BQ145" s="53">
        <v>39</v>
      </c>
      <c r="BW145" s="53">
        <f>+D145+F145+H145+J145+L145+N145+P145+T145+R145+V145+X145+Z145+AB145+AD145+AF145+AH145+AJ145+AL145+AN145+AP145+AR145+AT145+AV145+AX145+AZ145+BB145+BD145+BF145+BH145+BJ145+BL145+BN145+BP145+BR145+BT145+BV145</f>
        <v>15</v>
      </c>
      <c r="BX145" s="53">
        <f>+D145+P145+AB145+AF145+AL145+AR145+AV145+BH145+BL145+BV145</f>
        <v>0</v>
      </c>
      <c r="BY145" s="53">
        <f>+L145+N145+V145+AD145+BD145+BJ145</f>
        <v>0</v>
      </c>
      <c r="BZ145" s="53">
        <f>+H145+J145+R145+AN145+BB145+BR145</f>
        <v>0</v>
      </c>
      <c r="CA145" s="53">
        <f>+F145+T145+X145+AJ145+AP145+AX145+BN145+BP145+BT145</f>
        <v>9</v>
      </c>
      <c r="CB145" s="26">
        <f>+AH145+AT145+AZ145+BF145</f>
        <v>6</v>
      </c>
    </row>
    <row r="146" spans="1:80" ht="15">
      <c r="A146" s="75" t="s">
        <v>655</v>
      </c>
      <c r="B146" s="66" t="s">
        <v>8</v>
      </c>
      <c r="C146" s="53"/>
      <c r="D146" s="73"/>
      <c r="E146" s="53"/>
      <c r="F146" s="73"/>
      <c r="G146" s="53"/>
      <c r="H146" s="73"/>
      <c r="I146" s="53"/>
      <c r="J146" s="73"/>
      <c r="K146" s="53"/>
      <c r="L146" s="73"/>
      <c r="M146" s="53"/>
      <c r="N146" s="73"/>
      <c r="O146" s="53"/>
      <c r="P146" s="73"/>
      <c r="Q146" s="56"/>
      <c r="R146" s="73"/>
      <c r="S146" s="56"/>
      <c r="T146" s="73"/>
      <c r="U146" s="56"/>
      <c r="V146" s="73"/>
      <c r="W146" s="53"/>
      <c r="X146" s="73"/>
      <c r="Y146" s="53"/>
      <c r="Z146" s="73"/>
      <c r="AA146" s="53"/>
      <c r="AB146" s="73"/>
      <c r="AC146" s="53"/>
      <c r="AD146" s="73"/>
      <c r="AE146" s="53"/>
      <c r="AF146" s="73"/>
      <c r="AG146" s="53"/>
      <c r="AH146" s="73"/>
      <c r="AI146" s="53"/>
      <c r="AJ146" s="73"/>
      <c r="AK146" s="53"/>
      <c r="AL146" s="73"/>
      <c r="AM146" s="53"/>
      <c r="AN146" s="73"/>
      <c r="AO146" s="56"/>
      <c r="AP146" s="73"/>
      <c r="AQ146" s="53"/>
      <c r="AR146" s="73"/>
      <c r="AS146" s="53"/>
      <c r="AT146" s="73"/>
      <c r="AV146" s="73"/>
      <c r="AX146" s="73"/>
      <c r="AZ146" s="73"/>
      <c r="BB146" s="73"/>
      <c r="BD146" s="73"/>
      <c r="BF146" s="73"/>
      <c r="BH146" s="73"/>
      <c r="BJ146" s="73"/>
      <c r="BK146" s="53">
        <v>43</v>
      </c>
      <c r="BL146" s="73"/>
      <c r="BW146" s="53">
        <f>+D146+F146+H146+J146+L146+N146+P146+T146+R146+V146+X146+Z146+AB146+AD146+AF146+AH146+AJ146+AL146+AN146+AP146+AR146+AT146+AV146+AX146+AZ146+BB146+BD146+BF146+BH146+BJ146+BL146+BN146+BP146+BR146+BT146+BV146</f>
        <v>0</v>
      </c>
      <c r="BX146" s="53">
        <f>+D146+P146+AB146+AF146+AL146+AR146+AV146+BH146+BL146+BV146</f>
        <v>0</v>
      </c>
      <c r="BY146" s="53">
        <f>+L146+N146+V146+AD146+BD146+BJ146</f>
        <v>0</v>
      </c>
      <c r="BZ146" s="53">
        <f>+H146+J146+R146+AN146+BB146+BR146</f>
        <v>0</v>
      </c>
      <c r="CA146" s="53">
        <f>+F146+T146+X146+AJ146+AP146+AX146+BN146+BP146+BT146</f>
        <v>0</v>
      </c>
      <c r="CB146" s="26">
        <f>+AH146+AT146+AZ146+BF146</f>
        <v>0</v>
      </c>
    </row>
    <row r="147" spans="1:80" ht="15">
      <c r="A147" s="77" t="s">
        <v>287</v>
      </c>
      <c r="B147" s="74" t="s">
        <v>15</v>
      </c>
      <c r="C147" s="53"/>
      <c r="E147" s="27" t="s">
        <v>331</v>
      </c>
      <c r="G147" s="27">
        <v>57</v>
      </c>
      <c r="I147" s="27">
        <v>38</v>
      </c>
      <c r="K147" s="27">
        <v>48</v>
      </c>
      <c r="M147" s="27"/>
      <c r="O147" s="27"/>
      <c r="Q147" s="27"/>
      <c r="S147" s="27"/>
      <c r="U147" s="27"/>
      <c r="W147" s="27"/>
      <c r="Y147" s="27"/>
      <c r="AA147" s="56">
        <v>42</v>
      </c>
      <c r="AC147" s="56"/>
      <c r="AE147" s="56"/>
      <c r="AG147" s="56"/>
      <c r="AI147" s="56"/>
      <c r="AK147" s="56"/>
      <c r="AM147" s="56"/>
      <c r="AO147" s="56"/>
      <c r="AQ147" s="56"/>
      <c r="AS147" s="56"/>
      <c r="AU147" s="56"/>
      <c r="AW147" s="56"/>
      <c r="AY147" s="56"/>
      <c r="BA147" s="56"/>
      <c r="BC147" s="56"/>
      <c r="BW147" s="53">
        <f>+D147+F147+H147+J147+L147+N147+P147+T147+R147+V147+X147+Z147+AB147+AD147+AF147+AH147+AJ147+AL147+AN147+AP147+AR147+AT147+AV147+AX147+AZ147+BB147+BD147+BF147+BH147+BJ147+BL147+BN147+BP147+BR147+BT147+BV147</f>
        <v>0</v>
      </c>
      <c r="BX147" s="53">
        <f>+D147+P147+AB147+AF147+AL147+AR147+AV147+BH147+BL147+BV147</f>
        <v>0</v>
      </c>
      <c r="BY147" s="53">
        <f>+L147+N147+V147+AD147+BD147+BJ147</f>
        <v>0</v>
      </c>
      <c r="BZ147" s="53">
        <f>+H147+J147+R147+AN147+BB147+BR147</f>
        <v>0</v>
      </c>
      <c r="CA147" s="53">
        <f>+F147+T147+X147+AJ147+AP147+AX147+BN147+BP147+BT147</f>
        <v>0</v>
      </c>
      <c r="CB147" s="26">
        <f>+AH147+AT147+AZ147+BF147</f>
        <v>0</v>
      </c>
    </row>
    <row r="148" spans="1:80" ht="15">
      <c r="A148" s="62" t="s">
        <v>571</v>
      </c>
      <c r="B148" s="77" t="s">
        <v>166</v>
      </c>
      <c r="C148" s="53"/>
      <c r="I148" s="53"/>
      <c r="K148" s="53"/>
      <c r="M148" s="53"/>
      <c r="O148" s="53"/>
      <c r="Q148" s="53"/>
      <c r="S148" s="53"/>
      <c r="U148" s="53"/>
      <c r="W148" s="53"/>
      <c r="Y148" s="53"/>
      <c r="AA148" s="53"/>
      <c r="AC148" s="53"/>
      <c r="AE148" s="53"/>
      <c r="AG148" s="53"/>
      <c r="AI148" s="53"/>
      <c r="AK148" s="56">
        <v>48</v>
      </c>
      <c r="AM148" s="56"/>
      <c r="AO148" s="56"/>
      <c r="AQ148" s="56"/>
      <c r="AS148" s="56"/>
      <c r="AU148" s="56"/>
      <c r="AW148" s="56"/>
      <c r="AY148" s="56"/>
      <c r="BA148" s="56"/>
      <c r="BC148" s="56"/>
      <c r="BW148" s="53">
        <f>+D148+F148+H148+J148+L148+N148+P148+T148+R148+V148+X148+Z148+AB148+AD148+AF148+AH148+AJ148+AL148+AN148+AP148+AR148+AT148+AV148+AX148+AZ148+BB148+BD148+BF148+BH148+BJ148+BL148+BN148+BP148+BR148+BT148+BV148</f>
        <v>0</v>
      </c>
      <c r="BX148" s="53">
        <f>+D148+P148+AB148+AF148+AL148+AR148+AV148+BH148+BL148+BV148</f>
        <v>0</v>
      </c>
      <c r="BY148" s="53">
        <f>+L148+N148+V148+AD148+BD148+BJ148</f>
        <v>0</v>
      </c>
      <c r="BZ148" s="53">
        <f>+H148+J148+R148+AN148+BB148+BR148</f>
        <v>0</v>
      </c>
      <c r="CA148" s="53">
        <f>+F148+T148+X148+AJ148+AP148+AX148+BN148+BP148+BT148</f>
        <v>0</v>
      </c>
      <c r="CB148" s="26">
        <f>+AH148+AT148+AZ148+BF148</f>
        <v>0</v>
      </c>
    </row>
    <row r="149" spans="1:80" ht="15">
      <c r="A149" s="66" t="s">
        <v>232</v>
      </c>
      <c r="B149" s="74" t="s">
        <v>18</v>
      </c>
      <c r="C149" s="27" t="s">
        <v>7</v>
      </c>
      <c r="G149" s="56"/>
      <c r="I149" s="53"/>
      <c r="K149" s="53"/>
      <c r="M149" s="53"/>
      <c r="O149" s="53"/>
      <c r="Q149" s="53"/>
      <c r="S149" s="53"/>
      <c r="U149" s="53"/>
      <c r="W149" s="53"/>
      <c r="Y149" s="53"/>
      <c r="AA149" s="56" t="s">
        <v>7</v>
      </c>
      <c r="AC149" s="56"/>
      <c r="AE149" s="56"/>
      <c r="AG149" s="56"/>
      <c r="AI149" s="56"/>
      <c r="AK149" s="56"/>
      <c r="AM149" s="56"/>
      <c r="AO149" s="56"/>
      <c r="AQ149" s="56" t="s">
        <v>7</v>
      </c>
      <c r="AS149" s="56"/>
      <c r="AU149" s="56"/>
      <c r="AW149" s="56"/>
      <c r="AY149" s="56"/>
      <c r="BA149" s="56"/>
      <c r="BC149" s="56"/>
      <c r="BW149" s="53">
        <f>+D149+F149+H149+J149+L149+N149+P149+T149+R149+V149+X149+Z149+AB149+AD149+AF149+AH149+AJ149+AL149+AN149+AP149+AR149+AT149+AV149+AX149+AZ149+BB149+BD149+BF149+BH149+BJ149+BL149+BN149+BP149+BR149+BT149+BV149</f>
        <v>0</v>
      </c>
      <c r="BX149" s="53">
        <f>+D149+P149+AB149+AF149+AL149+AR149+AV149+BH149+BL149+BV149</f>
        <v>0</v>
      </c>
      <c r="BY149" s="53">
        <f>+L149+N149+V149+AD149+BD149+BJ149</f>
        <v>0</v>
      </c>
      <c r="BZ149" s="53">
        <f>+H149+J149+R149+AN149+BB149+BR149</f>
        <v>0</v>
      </c>
      <c r="CA149" s="53">
        <f>+F149+T149+X149+AJ149+AP149+AX149+BN149+BP149+BT149</f>
        <v>0</v>
      </c>
      <c r="CB149" s="26">
        <f>+AH149+AT149+AZ149+BF149</f>
        <v>0</v>
      </c>
    </row>
    <row r="150" spans="1:80" ht="15">
      <c r="A150" s="62" t="s">
        <v>566</v>
      </c>
      <c r="B150" s="77" t="s">
        <v>11</v>
      </c>
      <c r="C150" s="53"/>
      <c r="E150" s="53"/>
      <c r="G150" s="53"/>
      <c r="I150" s="53"/>
      <c r="K150" s="53"/>
      <c r="M150" s="53"/>
      <c r="O150" s="53"/>
      <c r="Q150" s="53"/>
      <c r="S150" s="53"/>
      <c r="U150" s="53"/>
      <c r="W150" s="53"/>
      <c r="Y150" s="53"/>
      <c r="AA150" s="53"/>
      <c r="AC150" s="53"/>
      <c r="AE150" s="53"/>
      <c r="AG150" s="53"/>
      <c r="AI150" s="56">
        <v>41</v>
      </c>
      <c r="AK150" s="56"/>
      <c r="AM150" s="56"/>
      <c r="AO150" s="56"/>
      <c r="AQ150" s="56"/>
      <c r="AS150" s="56"/>
      <c r="AU150" s="56"/>
      <c r="AW150" s="56">
        <v>52</v>
      </c>
      <c r="AY150" s="56" t="s">
        <v>19</v>
      </c>
      <c r="BA150" s="56"/>
      <c r="BC150" s="56"/>
      <c r="BM150" s="53">
        <v>42</v>
      </c>
      <c r="BO150" s="53">
        <v>44</v>
      </c>
      <c r="BW150" s="53">
        <f>+D150+F150+H150+J150+L150+N150+P150+T150+R150+V150+X150+Z150+AB150+AD150+AF150+AH150+AJ150+AL150+AN150+AP150+AR150+AT150+AV150+AX150+AZ150+BB150+BD150+BF150+BH150+BJ150+BL150+BN150+BP150+BR150+BT150+BV150</f>
        <v>0</v>
      </c>
      <c r="BX150" s="53">
        <f>+D150+P150+AB150+AF150+AL150+AR150+AV150+BH150+BL150+BV150</f>
        <v>0</v>
      </c>
      <c r="BY150" s="53">
        <f>+L150+N150+V150+AD150+BD150+BJ150</f>
        <v>0</v>
      </c>
      <c r="BZ150" s="53">
        <f>+H150+J150+R150+AN150+BB150+BR150</f>
        <v>0</v>
      </c>
      <c r="CA150" s="53">
        <f>+F150+T150+X150+AJ150+AP150+AX150+BN150+BP150+BT150</f>
        <v>0</v>
      </c>
      <c r="CB150" s="26">
        <f>+AH150+AT150+AZ150+BF150</f>
        <v>0</v>
      </c>
    </row>
    <row r="151" spans="1:80" ht="15">
      <c r="A151" s="77" t="s">
        <v>288</v>
      </c>
      <c r="B151" s="74" t="s">
        <v>14</v>
      </c>
      <c r="C151" s="53"/>
      <c r="E151" s="27">
        <v>41</v>
      </c>
      <c r="G151" s="27">
        <v>50</v>
      </c>
      <c r="I151" s="53"/>
      <c r="K151" s="53"/>
      <c r="M151" s="53"/>
      <c r="O151" s="53"/>
      <c r="Q151" s="56">
        <v>34</v>
      </c>
      <c r="S151" s="56">
        <v>36</v>
      </c>
      <c r="U151" s="56"/>
      <c r="W151" s="56">
        <v>38</v>
      </c>
      <c r="Y151" s="56"/>
      <c r="AA151" s="56"/>
      <c r="AC151" s="56"/>
      <c r="AE151" s="56"/>
      <c r="AG151" s="56"/>
      <c r="AI151" s="56"/>
      <c r="AK151" s="56"/>
      <c r="AM151" s="56" t="s">
        <v>331</v>
      </c>
      <c r="AO151" s="56">
        <v>42</v>
      </c>
      <c r="AQ151" s="56"/>
      <c r="AS151" s="56"/>
      <c r="AU151" s="56"/>
      <c r="AW151" s="53">
        <v>12</v>
      </c>
      <c r="AX151" s="52">
        <v>22</v>
      </c>
      <c r="BA151" s="56">
        <v>42</v>
      </c>
      <c r="BC151" s="56"/>
      <c r="BM151" s="53">
        <v>45</v>
      </c>
      <c r="BO151" s="53" t="s">
        <v>331</v>
      </c>
      <c r="BQ151" s="53" t="s">
        <v>329</v>
      </c>
      <c r="BW151" s="53">
        <f>+D151+F151+H151+J151+L151+N151+P151+T151+R151+V151+X151+Z151+AB151+AD151+AF151+AH151+AJ151+AL151+AN151+AP151+AR151+AT151+AV151+AX151+AZ151+BB151+BD151+BF151+BH151+BJ151+BL151+BN151+BP151+BR151+BT151+BV151</f>
        <v>22</v>
      </c>
      <c r="BX151" s="53">
        <f>+D151+P151+AB151+AF151+AL151+AR151+AV151+BH151+BL151+BV151</f>
        <v>0</v>
      </c>
      <c r="BY151" s="53">
        <f>+L151+N151+V151+AD151+BD151+BJ151</f>
        <v>0</v>
      </c>
      <c r="BZ151" s="53">
        <f>+H151+J151+R151+AN151+BB151+BR151</f>
        <v>0</v>
      </c>
      <c r="CA151" s="53">
        <f>+F151+T151+X151+AJ151+AP151+AX151+BN151+BP151+BT151</f>
        <v>22</v>
      </c>
      <c r="CB151" s="26">
        <f>+AH151+AT151+AZ151+BF151</f>
        <v>0</v>
      </c>
    </row>
    <row r="152" spans="1:80" ht="15">
      <c r="A152" s="77" t="s">
        <v>289</v>
      </c>
      <c r="B152" s="74" t="s">
        <v>10</v>
      </c>
      <c r="C152" s="53"/>
      <c r="E152" s="27">
        <v>46</v>
      </c>
      <c r="G152" s="27">
        <v>37</v>
      </c>
      <c r="I152" s="27">
        <v>33</v>
      </c>
      <c r="K152" s="27"/>
      <c r="M152" s="27"/>
      <c r="O152" s="27"/>
      <c r="Q152" s="53">
        <v>25</v>
      </c>
      <c r="R152" s="15">
        <v>6</v>
      </c>
      <c r="S152" s="56">
        <v>39</v>
      </c>
      <c r="U152" s="56"/>
      <c r="W152" s="56"/>
      <c r="Y152" s="56"/>
      <c r="AA152" s="56"/>
      <c r="AC152" s="56"/>
      <c r="AE152" s="56"/>
      <c r="AG152" s="25">
        <v>19</v>
      </c>
      <c r="AH152" s="23">
        <v>12</v>
      </c>
      <c r="AI152" s="56">
        <v>36</v>
      </c>
      <c r="AK152" s="56"/>
      <c r="AM152" s="56" t="s">
        <v>331</v>
      </c>
      <c r="AO152" s="53">
        <v>30</v>
      </c>
      <c r="AP152" s="23">
        <v>1</v>
      </c>
      <c r="AQ152" s="56">
        <v>62</v>
      </c>
      <c r="AS152" s="53">
        <v>9</v>
      </c>
      <c r="AT152" s="23">
        <v>29</v>
      </c>
      <c r="AW152" s="53">
        <v>23</v>
      </c>
      <c r="AX152" s="52">
        <v>8</v>
      </c>
      <c r="AY152" s="53">
        <v>14</v>
      </c>
      <c r="AZ152" s="52">
        <v>18</v>
      </c>
      <c r="BA152" s="53">
        <v>24</v>
      </c>
      <c r="BB152" s="52">
        <v>7</v>
      </c>
      <c r="BE152" s="53">
        <v>27</v>
      </c>
      <c r="BF152" s="52">
        <v>4</v>
      </c>
      <c r="BM152" s="53">
        <v>33</v>
      </c>
      <c r="BO152" s="53">
        <v>7</v>
      </c>
      <c r="BP152" s="73">
        <v>36</v>
      </c>
      <c r="BQ152" s="53">
        <v>29</v>
      </c>
      <c r="BR152" s="73">
        <v>2</v>
      </c>
      <c r="BW152" s="53">
        <f>+D152+F152+H152+J152+L152+N152+P152+T152+R152+V152+X152+Z152+AB152+AD152+AF152+AH152+AJ152+AL152+AN152+AP152+AR152+AT152+AV152+AX152+AZ152+BB152+BD152+BF152+BH152+BJ152+BL152+BN152+BP152+BR152+BT152+BV152</f>
        <v>123</v>
      </c>
      <c r="BX152" s="53">
        <f>+D152+P152+AB152+AF152+AL152+AR152+AV152+BH152+BL152+BV152</f>
        <v>0</v>
      </c>
      <c r="BY152" s="53">
        <f>+L152+N152+V152+AD152+BD152+BJ152</f>
        <v>0</v>
      </c>
      <c r="BZ152" s="53">
        <f>+H152+J152+R152+AN152+BB152+BR152</f>
        <v>15</v>
      </c>
      <c r="CA152" s="53">
        <f>+F152+T152+X152+AJ152+AP152+AX152+BN152+BP152+BT152</f>
        <v>45</v>
      </c>
      <c r="CB152" s="26">
        <f>+AH152+AT152+AZ152+BF152</f>
        <v>63</v>
      </c>
    </row>
    <row r="153" spans="1:80" ht="15">
      <c r="A153" s="66" t="s">
        <v>463</v>
      </c>
      <c r="B153" s="74" t="s">
        <v>5</v>
      </c>
      <c r="E153" s="53"/>
      <c r="G153" s="53"/>
      <c r="I153" s="53"/>
      <c r="K153" s="53"/>
      <c r="M153" s="53"/>
      <c r="O153" s="53"/>
      <c r="Q153" s="53"/>
      <c r="S153" s="53"/>
      <c r="U153" s="56">
        <v>38</v>
      </c>
      <c r="W153" s="56"/>
      <c r="Y153" s="56"/>
      <c r="AA153" s="56"/>
      <c r="AC153" s="56" t="s">
        <v>7</v>
      </c>
      <c r="AE153" s="56"/>
      <c r="AG153" s="56"/>
      <c r="AI153" s="56"/>
      <c r="AK153" s="56"/>
      <c r="AM153" s="56"/>
      <c r="AO153" s="56"/>
      <c r="AQ153" s="56"/>
      <c r="AS153" s="56"/>
      <c r="AU153" s="56"/>
      <c r="AW153" s="56"/>
      <c r="AY153" s="56"/>
      <c r="BA153" s="56"/>
      <c r="BC153" s="56" t="s">
        <v>249</v>
      </c>
      <c r="BI153" s="53">
        <v>40</v>
      </c>
      <c r="BW153" s="53">
        <f>+D153+F153+H153+J153+L153+N153+P153+T153+R153+V153+X153+Z153+AB153+AD153+AF153+AH153+AJ153+AL153+AN153+AP153+AR153+AT153+AV153+AX153+AZ153+BB153+BD153+BF153+BH153+BJ153+BL153+BN153+BP153+BR153+BT153+BV153</f>
        <v>0</v>
      </c>
      <c r="BX153" s="53">
        <f>+D153+P153+AB153+AF153+AL153+AR153+AV153+BH153+BL153+BV153</f>
        <v>0</v>
      </c>
      <c r="BY153" s="53">
        <f>+L153+N153+V153+AD153+BD153+BJ153</f>
        <v>0</v>
      </c>
      <c r="BZ153" s="53">
        <f>+H153+J153+R153+AN153+BB153+BR153</f>
        <v>0</v>
      </c>
      <c r="CA153" s="53">
        <f>+F153+T153+X153+AJ153+AP153+AX153+BN153+BP153+BT153</f>
        <v>0</v>
      </c>
      <c r="CB153" s="26">
        <f>+AH153+AT153+AZ153+BF153</f>
        <v>0</v>
      </c>
    </row>
    <row r="154" spans="1:80" ht="15">
      <c r="A154" s="66" t="s">
        <v>197</v>
      </c>
      <c r="B154" s="74" t="s">
        <v>5</v>
      </c>
      <c r="C154" s="27">
        <v>36</v>
      </c>
      <c r="E154" s="53"/>
      <c r="G154" s="56"/>
      <c r="I154" s="56"/>
      <c r="K154" s="56"/>
      <c r="M154" s="56"/>
      <c r="O154" s="56" t="s">
        <v>7</v>
      </c>
      <c r="Q154" s="56"/>
      <c r="S154" s="56"/>
      <c r="U154" s="56"/>
      <c r="W154" s="56"/>
      <c r="Y154" s="56"/>
      <c r="AA154" s="56">
        <v>39</v>
      </c>
      <c r="AC154" s="56"/>
      <c r="AE154" s="53">
        <v>4</v>
      </c>
      <c r="AF154" s="23">
        <v>50</v>
      </c>
      <c r="AG154" s="53"/>
      <c r="AI154" s="53"/>
      <c r="AK154" s="53">
        <v>5</v>
      </c>
      <c r="AL154" s="23">
        <v>45</v>
      </c>
      <c r="AM154" s="53"/>
      <c r="AO154" s="53"/>
      <c r="AQ154" s="53">
        <v>8</v>
      </c>
      <c r="AR154" s="23">
        <v>32</v>
      </c>
      <c r="AS154" s="53"/>
      <c r="AU154" s="56" t="s">
        <v>7</v>
      </c>
      <c r="AW154" s="56"/>
      <c r="AY154" s="56"/>
      <c r="BA154" s="56"/>
      <c r="BC154" s="56"/>
      <c r="BG154" s="53">
        <v>1</v>
      </c>
      <c r="BH154" s="52">
        <v>100</v>
      </c>
      <c r="BK154" s="53">
        <v>1</v>
      </c>
      <c r="BL154" s="65">
        <v>100</v>
      </c>
      <c r="BU154" s="53">
        <v>2</v>
      </c>
      <c r="BV154" s="73">
        <v>80</v>
      </c>
      <c r="BW154" s="53">
        <f>+D154+F154+H154+J154+L154+N154+P154+T154+R154+V154+X154+Z154+AB154+AD154+AF154+AH154+AJ154+AL154+AN154+AP154+AR154+AT154+AV154+AX154+AZ154+BB154+BD154+BF154+BH154+BJ154+BL154+BN154+BP154+BR154+BT154+BV154</f>
        <v>407</v>
      </c>
      <c r="BX154" s="53">
        <f>+D154+P154+AB154+AF154+AL154+AR154+AV154+BH154+BL154+BV154</f>
        <v>407</v>
      </c>
      <c r="BY154" s="53">
        <f>+L154+N154+V154+AD154+BD154+BJ154</f>
        <v>0</v>
      </c>
      <c r="BZ154" s="53">
        <f>+H154+J154+R154+AN154+BB154+BR154</f>
        <v>0</v>
      </c>
      <c r="CA154" s="53">
        <f>+F154+T154+X154+AJ154+AP154+AX154+BN154+BP154+BT154</f>
        <v>0</v>
      </c>
      <c r="CB154" s="26">
        <f>+AH154+AT154+AZ154+BF154</f>
        <v>0</v>
      </c>
    </row>
    <row r="155" spans="1:80" ht="15">
      <c r="A155" s="77" t="s">
        <v>485</v>
      </c>
      <c r="B155" s="77" t="s">
        <v>5</v>
      </c>
      <c r="E155" s="53"/>
      <c r="G155" s="53"/>
      <c r="I155" s="53"/>
      <c r="K155" s="53"/>
      <c r="M155" s="53"/>
      <c r="O155" s="53"/>
      <c r="Q155" s="53"/>
      <c r="S155" s="53"/>
      <c r="U155" s="53"/>
      <c r="W155" s="56" t="s">
        <v>331</v>
      </c>
      <c r="Y155" s="56"/>
      <c r="AA155" s="56"/>
      <c r="AC155" s="56"/>
      <c r="AE155" s="56"/>
      <c r="AG155" s="56"/>
      <c r="AI155" s="56"/>
      <c r="AK155" s="56"/>
      <c r="AM155" s="56"/>
      <c r="AO155" s="56"/>
      <c r="AQ155" s="56"/>
      <c r="AS155" s="56"/>
      <c r="AU155" s="56"/>
      <c r="AW155" s="56"/>
      <c r="AY155" s="56"/>
      <c r="BA155" s="53">
        <v>23</v>
      </c>
      <c r="BB155" s="52">
        <v>8</v>
      </c>
      <c r="BW155" s="53">
        <f>+D155+F155+H155+J155+L155+N155+P155+T155+R155+V155+X155+Z155+AB155+AD155+AF155+AH155+AJ155+AL155+AN155+AP155+AR155+AT155+AV155+AX155+AZ155+BB155+BD155+BF155+BH155+BJ155+BL155+BN155+BP155+BR155+BT155+BV155</f>
        <v>8</v>
      </c>
      <c r="BX155" s="53">
        <f>+D155+P155+AB155+AF155+AL155+AR155+AV155+BH155+BL155+BV155</f>
        <v>0</v>
      </c>
      <c r="BY155" s="53">
        <f>+L155+N155+V155+AD155+BD155+BJ155</f>
        <v>0</v>
      </c>
      <c r="BZ155" s="53">
        <f>+H155+J155+R155+AN155+BB155+BR155</f>
        <v>8</v>
      </c>
      <c r="CA155" s="53">
        <f>+F155+T155+X155+AJ155+AP155+AX155+BN155+BP155+BT155</f>
        <v>0</v>
      </c>
      <c r="CB155" s="26">
        <f>+AH155+AT155+AZ155+BF155</f>
        <v>0</v>
      </c>
    </row>
    <row r="156" spans="1:80" ht="15">
      <c r="A156" s="66" t="s">
        <v>230</v>
      </c>
      <c r="B156" s="74" t="s">
        <v>1</v>
      </c>
      <c r="C156" s="53">
        <v>21</v>
      </c>
      <c r="D156" s="5">
        <v>10</v>
      </c>
      <c r="E156" s="53"/>
      <c r="G156" s="53"/>
      <c r="I156" s="53"/>
      <c r="K156" s="53"/>
      <c r="M156" s="53"/>
      <c r="O156" s="53"/>
      <c r="Q156" s="53"/>
      <c r="S156" s="53"/>
      <c r="U156" s="56" t="s">
        <v>7</v>
      </c>
      <c r="W156" s="56"/>
      <c r="Y156" s="56"/>
      <c r="AA156" s="56" t="s">
        <v>7</v>
      </c>
      <c r="AC156" s="56">
        <v>54</v>
      </c>
      <c r="AE156" s="56">
        <v>42</v>
      </c>
      <c r="AG156" s="25">
        <v>25</v>
      </c>
      <c r="AH156" s="23">
        <v>6</v>
      </c>
      <c r="AI156" s="25"/>
      <c r="AK156" s="56">
        <v>38</v>
      </c>
      <c r="AM156" s="56"/>
      <c r="AO156" s="56"/>
      <c r="AQ156" s="56">
        <v>47</v>
      </c>
      <c r="AS156" s="56"/>
      <c r="AU156" s="56">
        <v>37</v>
      </c>
      <c r="AW156" s="56"/>
      <c r="AY156" s="53">
        <v>17</v>
      </c>
      <c r="AZ156" s="52">
        <v>14</v>
      </c>
      <c r="BC156" s="56">
        <v>41</v>
      </c>
      <c r="BE156" s="53">
        <v>3</v>
      </c>
      <c r="BF156" s="52">
        <v>60</v>
      </c>
      <c r="BG156" s="53">
        <v>20</v>
      </c>
      <c r="BH156" s="52">
        <v>11</v>
      </c>
      <c r="BI156" s="53">
        <v>11</v>
      </c>
      <c r="BJ156" s="52">
        <v>24</v>
      </c>
      <c r="BK156" s="53" t="s">
        <v>7</v>
      </c>
      <c r="BW156" s="53">
        <f>+D156+F156+H156+J156+L156+N156+P156+T156+R156+V156+X156+Z156+AB156+AD156+AF156+AH156+AJ156+AL156+AN156+AP156+AR156+AT156+AV156+AX156+AZ156+BB156+BD156+BF156+BH156+BJ156+BL156+BN156+BP156+BR156+BT156+BV156</f>
        <v>125</v>
      </c>
      <c r="BX156" s="53">
        <f>+D156+P156+AB156+AF156+AL156+AR156+AV156+BH156+BL156+BV156</f>
        <v>21</v>
      </c>
      <c r="BY156" s="53">
        <f>+L156+N156+V156+AD156+BD156+BJ156</f>
        <v>24</v>
      </c>
      <c r="BZ156" s="53">
        <f>+H156+J156+R156+AN156+BB156+BR156</f>
        <v>0</v>
      </c>
      <c r="CA156" s="53">
        <f>+F156+T156+X156+AJ156+AP156+AX156+BN156+BP156+BT156</f>
        <v>0</v>
      </c>
      <c r="CB156" s="26">
        <f>+AH156+AT156+AZ156+BF156</f>
        <v>80</v>
      </c>
    </row>
    <row r="157" spans="1:80" ht="15">
      <c r="A157" s="66" t="s">
        <v>200</v>
      </c>
      <c r="B157" s="74" t="s">
        <v>11</v>
      </c>
      <c r="C157" s="27" t="s">
        <v>7</v>
      </c>
      <c r="E157" s="6">
        <v>8</v>
      </c>
      <c r="F157" s="5">
        <v>32</v>
      </c>
      <c r="G157" s="25">
        <v>12</v>
      </c>
      <c r="H157" s="5">
        <v>22</v>
      </c>
      <c r="I157" s="27" t="s">
        <v>331</v>
      </c>
      <c r="K157" s="6">
        <v>27</v>
      </c>
      <c r="L157" s="5">
        <v>4</v>
      </c>
      <c r="M157" s="27" t="s">
        <v>7</v>
      </c>
      <c r="O157" s="56" t="s">
        <v>7</v>
      </c>
      <c r="Q157" s="53">
        <v>16</v>
      </c>
      <c r="R157" s="15">
        <v>15</v>
      </c>
      <c r="S157" s="53">
        <v>17</v>
      </c>
      <c r="T157" s="15">
        <v>14</v>
      </c>
      <c r="U157" s="53">
        <v>15</v>
      </c>
      <c r="V157" s="15">
        <v>16</v>
      </c>
      <c r="W157" s="53">
        <v>8</v>
      </c>
      <c r="X157" s="23">
        <v>32</v>
      </c>
      <c r="Y157" s="53">
        <v>3</v>
      </c>
      <c r="Z157" s="23">
        <v>60</v>
      </c>
      <c r="AA157" s="56">
        <v>32</v>
      </c>
      <c r="AC157" s="53">
        <v>22</v>
      </c>
      <c r="AD157" s="23">
        <v>9</v>
      </c>
      <c r="AE157" s="56" t="s">
        <v>7</v>
      </c>
      <c r="AG157" s="25">
        <v>6</v>
      </c>
      <c r="AH157" s="23">
        <v>40</v>
      </c>
      <c r="AI157" s="53">
        <v>8</v>
      </c>
      <c r="AJ157" s="23">
        <v>32</v>
      </c>
      <c r="AK157" s="56" t="s">
        <v>7</v>
      </c>
      <c r="AM157" s="53">
        <v>10</v>
      </c>
      <c r="AN157" s="23">
        <v>26</v>
      </c>
      <c r="AO157" s="53">
        <v>2</v>
      </c>
      <c r="AP157" s="23">
        <v>80</v>
      </c>
      <c r="AQ157" s="56" t="s">
        <v>7</v>
      </c>
      <c r="AS157" s="56" t="s">
        <v>7</v>
      </c>
      <c r="AU157" s="56" t="s">
        <v>352</v>
      </c>
      <c r="AW157" s="56"/>
      <c r="AY157" s="56"/>
      <c r="BA157" s="53">
        <v>3</v>
      </c>
      <c r="BB157" s="52">
        <v>60</v>
      </c>
      <c r="BC157" s="53">
        <v>9</v>
      </c>
      <c r="BD157" s="52">
        <v>29</v>
      </c>
      <c r="BW157" s="53">
        <f>+D157+F157+H157+J157+L157+N157+P157+T157+R157+V157+X157+Z157+AB157+AD157+AF157+AH157+AJ157+AL157+AN157+AP157+AR157+AT157+AV157+AX157+AZ157+BB157+BD157+BF157+BH157+BJ157+BL157+BN157+BP157+BR157+BT157+BV157</f>
        <v>471</v>
      </c>
      <c r="BX157" s="53">
        <f>+D157+P157+AB157+AF157+AL157+AR157+AV157+BH157+BL157+BV157</f>
        <v>0</v>
      </c>
      <c r="BY157" s="53">
        <f>+L157+N157+V157+AD157+BD157+BJ157</f>
        <v>58</v>
      </c>
      <c r="BZ157" s="53">
        <f>+H157+J157+R157+AN157+BB157+BR157</f>
        <v>123</v>
      </c>
      <c r="CA157" s="53">
        <f>+F157+T157+X157+AJ157+AP157+AX157+BN157+BP157+BT157</f>
        <v>190</v>
      </c>
      <c r="CB157" s="26">
        <f>+AH157+AT157+AZ157+BF157</f>
        <v>40</v>
      </c>
    </row>
    <row r="158" spans="1:80" ht="15">
      <c r="A158" s="66" t="s">
        <v>186</v>
      </c>
      <c r="B158" s="74" t="s">
        <v>1</v>
      </c>
      <c r="C158" s="53">
        <v>12</v>
      </c>
      <c r="D158" s="5">
        <v>22</v>
      </c>
      <c r="E158" s="53"/>
      <c r="G158" s="53"/>
      <c r="I158" s="53"/>
      <c r="K158" s="53">
        <v>15</v>
      </c>
      <c r="L158" s="5">
        <v>16</v>
      </c>
      <c r="M158" s="53">
        <v>15</v>
      </c>
      <c r="N158" s="5">
        <v>16</v>
      </c>
      <c r="O158" s="53">
        <v>3</v>
      </c>
      <c r="P158" s="5">
        <v>60</v>
      </c>
      <c r="Q158" s="53"/>
      <c r="S158" s="53"/>
      <c r="U158" s="53">
        <v>23</v>
      </c>
      <c r="V158" s="15">
        <v>8</v>
      </c>
      <c r="W158" s="53"/>
      <c r="Y158" s="53"/>
      <c r="AA158" s="53">
        <v>29</v>
      </c>
      <c r="AB158" s="23">
        <v>2</v>
      </c>
      <c r="AC158" s="53">
        <v>17</v>
      </c>
      <c r="AD158" s="23">
        <v>14</v>
      </c>
      <c r="AE158" s="53">
        <v>8</v>
      </c>
      <c r="AF158" s="23">
        <v>32</v>
      </c>
      <c r="AG158" s="53"/>
      <c r="AI158" s="53"/>
      <c r="AK158" s="53">
        <v>16</v>
      </c>
      <c r="AL158" s="23">
        <v>15</v>
      </c>
      <c r="AM158" s="53"/>
      <c r="AO158" s="53"/>
      <c r="AQ158" s="56" t="s">
        <v>7</v>
      </c>
      <c r="AS158" s="53"/>
      <c r="AU158" s="53">
        <v>21</v>
      </c>
      <c r="AV158" s="52">
        <v>10</v>
      </c>
      <c r="BC158" s="53">
        <v>25</v>
      </c>
      <c r="BD158" s="52">
        <v>6</v>
      </c>
      <c r="BG158" s="53">
        <v>6</v>
      </c>
      <c r="BH158" s="52">
        <v>40</v>
      </c>
      <c r="BI158" s="53">
        <v>9</v>
      </c>
      <c r="BJ158" s="52">
        <v>29</v>
      </c>
      <c r="BK158" s="53">
        <v>8</v>
      </c>
      <c r="BL158" s="65">
        <v>32</v>
      </c>
      <c r="BU158" s="53">
        <v>10</v>
      </c>
      <c r="BV158" s="73">
        <v>26</v>
      </c>
      <c r="BW158" s="53">
        <f>+D158+F158+H158+J158+L158+N158+P158+T158+R158+V158+X158+Z158+AB158+AD158+AF158+AH158+AJ158+AL158+AN158+AP158+AR158+AT158+AV158+AX158+AZ158+BB158+BD158+BF158+BH158+BJ158+BL158+BN158+BP158+BR158+BT158+BV158</f>
        <v>328</v>
      </c>
      <c r="BX158" s="53">
        <f>+D158+P158+AB158+AF158+AL158+AR158+AV158+BH158+BL158+BV158</f>
        <v>239</v>
      </c>
      <c r="BY158" s="53">
        <f>+L158+N158+V158+AD158+BD158+BJ158</f>
        <v>89</v>
      </c>
      <c r="BZ158" s="53">
        <f>+H158+J158+R158+AN158+BB158+BR158</f>
        <v>0</v>
      </c>
      <c r="CA158" s="53">
        <f>+F158+T158+X158+AJ158+AP158+AX158+BN158+BP158+BT158</f>
        <v>0</v>
      </c>
      <c r="CB158" s="26">
        <f>+AH158+AT158+AZ158+BF158</f>
        <v>0</v>
      </c>
    </row>
    <row r="159" spans="1:80" ht="15">
      <c r="A159" s="66" t="s">
        <v>181</v>
      </c>
      <c r="B159" s="74" t="s">
        <v>10</v>
      </c>
      <c r="C159" s="53">
        <v>7</v>
      </c>
      <c r="D159" s="5">
        <v>36</v>
      </c>
      <c r="E159" s="53"/>
      <c r="G159" s="53"/>
      <c r="I159" s="56"/>
      <c r="K159" s="53" t="s">
        <v>19</v>
      </c>
      <c r="M159" s="53">
        <v>9</v>
      </c>
      <c r="N159" s="5">
        <v>29</v>
      </c>
      <c r="O159" s="53">
        <v>9</v>
      </c>
      <c r="P159" s="5">
        <v>29</v>
      </c>
      <c r="Q159" s="53"/>
      <c r="S159" s="53"/>
      <c r="U159" s="53">
        <v>13</v>
      </c>
      <c r="V159" s="15">
        <v>20</v>
      </c>
      <c r="W159" s="53"/>
      <c r="Y159" s="53"/>
      <c r="AA159" s="53">
        <v>9</v>
      </c>
      <c r="AB159" s="23">
        <v>29</v>
      </c>
      <c r="AC159" s="53">
        <v>24</v>
      </c>
      <c r="AD159" s="23">
        <v>7</v>
      </c>
      <c r="AE159" s="56" t="s">
        <v>7</v>
      </c>
      <c r="AG159" s="56"/>
      <c r="AI159" s="56"/>
      <c r="AK159" s="53">
        <v>7</v>
      </c>
      <c r="AL159" s="23">
        <v>36</v>
      </c>
      <c r="AM159" s="53"/>
      <c r="AO159" s="53"/>
      <c r="AQ159" s="53">
        <v>11</v>
      </c>
      <c r="AR159" s="23">
        <v>24</v>
      </c>
      <c r="AS159" s="53"/>
      <c r="AU159" s="53">
        <v>4</v>
      </c>
      <c r="AV159" s="52">
        <v>50</v>
      </c>
      <c r="BC159" s="56">
        <v>32</v>
      </c>
      <c r="BE159" s="53">
        <v>9</v>
      </c>
      <c r="BF159" s="52">
        <v>29</v>
      </c>
      <c r="BG159" s="53">
        <v>13</v>
      </c>
      <c r="BH159" s="52">
        <v>20</v>
      </c>
      <c r="BI159" s="53">
        <v>7</v>
      </c>
      <c r="BK159" s="53">
        <v>5</v>
      </c>
      <c r="BL159" s="65">
        <v>45</v>
      </c>
      <c r="BU159" s="53">
        <v>9</v>
      </c>
      <c r="BV159" s="73">
        <v>29</v>
      </c>
      <c r="BW159" s="53">
        <f>+D159+F159+H159+J159+L159+N159+P159+T159+R159+V159+X159+Z159+AB159+AD159+AF159+AH159+AJ159+AL159+AN159+AP159+AR159+AT159+AV159+AX159+AZ159+BB159+BD159+BF159+BH159+BJ159+BL159+BN159+BP159+BR159+BT159+BV159</f>
        <v>383</v>
      </c>
      <c r="BX159" s="53">
        <f>+D159+P159+AB159+AF159+AL159+AR159+AV159+BH159+BL159+BV159</f>
        <v>298</v>
      </c>
      <c r="BY159" s="53">
        <f>+L159+N159+V159+AD159+BD159+BJ159</f>
        <v>56</v>
      </c>
      <c r="BZ159" s="53">
        <f>+H159+J159+R159+AN159+BB159+BR159</f>
        <v>0</v>
      </c>
      <c r="CA159" s="53">
        <f>+F159+T159+X159+AJ159+AP159+AX159+BN159+BP159+BT159</f>
        <v>0</v>
      </c>
      <c r="CB159" s="26">
        <f>+AH159+AT159+AZ159+BF159</f>
        <v>29</v>
      </c>
    </row>
    <row r="160" spans="1:80" ht="15">
      <c r="A160" s="66" t="s">
        <v>226</v>
      </c>
      <c r="B160" s="74" t="s">
        <v>1</v>
      </c>
      <c r="C160" s="27" t="s">
        <v>7</v>
      </c>
      <c r="E160" s="53"/>
      <c r="G160" s="53"/>
      <c r="I160" s="53"/>
      <c r="K160" s="53"/>
      <c r="M160" s="53"/>
      <c r="O160" s="56">
        <v>42</v>
      </c>
      <c r="Q160" s="56"/>
      <c r="S160" s="56"/>
      <c r="U160" s="56"/>
      <c r="W160" s="56"/>
      <c r="Y160" s="56"/>
      <c r="AA160" s="56">
        <v>40</v>
      </c>
      <c r="AC160" s="56"/>
      <c r="AE160" s="56" t="s">
        <v>7</v>
      </c>
      <c r="AG160" s="56"/>
      <c r="AI160" s="56"/>
      <c r="AK160" s="56"/>
      <c r="AM160" s="56"/>
      <c r="AO160" s="56"/>
      <c r="AQ160" s="56">
        <v>48</v>
      </c>
      <c r="AS160" s="56"/>
      <c r="AU160" s="56" t="s">
        <v>7</v>
      </c>
      <c r="AW160" s="56"/>
      <c r="AY160" s="56"/>
      <c r="BA160" s="56"/>
      <c r="BC160" s="56"/>
      <c r="BI160" s="53">
        <v>38</v>
      </c>
      <c r="BK160" s="53" t="s">
        <v>249</v>
      </c>
      <c r="BW160" s="53">
        <f>+D160+F160+H160+J160+L160+N160+P160+T160+R160+V160+X160+Z160+AB160+AD160+AF160+AH160+AJ160+AL160+AN160+AP160+AR160+AT160+AV160+AX160+AZ160+BB160+BD160+BF160+BH160+BJ160+BL160+BN160+BP160+BR160+BT160+BV160</f>
        <v>0</v>
      </c>
      <c r="BX160" s="53">
        <f>+D160+P160+AB160+AF160+AL160+AR160+AV160+BH160+BL160+BV160</f>
        <v>0</v>
      </c>
      <c r="BY160" s="53">
        <f>+L160+N160+V160+AD160+BD160+BJ160</f>
        <v>0</v>
      </c>
      <c r="BZ160" s="53">
        <f>+H160+J160+R160+AN160+BB160+BR160</f>
        <v>0</v>
      </c>
      <c r="CA160" s="53">
        <f>+F160+T160+X160+AJ160+AP160+AX160+BN160+BP160+BT160</f>
        <v>0</v>
      </c>
      <c r="CB160" s="26">
        <f>+AH160+AT160+AZ160+BF160</f>
        <v>0</v>
      </c>
    </row>
    <row r="161" spans="1:80" ht="15">
      <c r="A161" s="66" t="s">
        <v>220</v>
      </c>
      <c r="B161" s="74" t="s">
        <v>8</v>
      </c>
      <c r="C161" s="27">
        <v>45</v>
      </c>
      <c r="D161" s="73"/>
      <c r="E161" s="53"/>
      <c r="F161" s="73"/>
      <c r="G161" s="56"/>
      <c r="H161" s="73"/>
      <c r="I161" s="56"/>
      <c r="J161" s="73"/>
      <c r="K161" s="56"/>
      <c r="L161" s="73"/>
      <c r="M161" s="27">
        <v>35</v>
      </c>
      <c r="N161" s="73"/>
      <c r="O161" s="53">
        <v>8</v>
      </c>
      <c r="P161" s="73">
        <v>32</v>
      </c>
      <c r="Q161" s="53"/>
      <c r="R161" s="73"/>
      <c r="S161" s="53"/>
      <c r="T161" s="73"/>
      <c r="U161" s="56">
        <v>45</v>
      </c>
      <c r="V161" s="73"/>
      <c r="W161" s="56"/>
      <c r="X161" s="73"/>
      <c r="Y161" s="56"/>
      <c r="Z161" s="73"/>
      <c r="AA161" s="56">
        <v>44</v>
      </c>
      <c r="AB161" s="73"/>
      <c r="AC161" s="56">
        <v>48</v>
      </c>
      <c r="AD161" s="73"/>
      <c r="AE161" s="53">
        <v>22</v>
      </c>
      <c r="AF161" s="73">
        <v>9</v>
      </c>
      <c r="AG161" s="53"/>
      <c r="AH161" s="73"/>
      <c r="AI161" s="53"/>
      <c r="AJ161" s="73"/>
      <c r="AK161" s="53">
        <v>27</v>
      </c>
      <c r="AL161" s="73">
        <v>4</v>
      </c>
      <c r="AM161" s="53"/>
      <c r="AN161" s="73"/>
      <c r="AO161" s="53"/>
      <c r="AP161" s="73"/>
      <c r="AQ161" s="53">
        <v>27</v>
      </c>
      <c r="AR161" s="73"/>
      <c r="AS161" s="53"/>
      <c r="AT161" s="73"/>
      <c r="AU161" s="56">
        <v>39</v>
      </c>
      <c r="AV161" s="73"/>
      <c r="AW161" s="56"/>
      <c r="AX161" s="73"/>
      <c r="AY161" s="56"/>
      <c r="AZ161" s="73"/>
      <c r="BA161" s="56"/>
      <c r="BB161" s="73"/>
      <c r="BC161" s="56"/>
      <c r="BD161" s="73"/>
      <c r="BE161" s="53" t="s">
        <v>19</v>
      </c>
      <c r="BF161" s="73"/>
      <c r="BG161" s="53" t="s">
        <v>19</v>
      </c>
      <c r="BH161" s="73"/>
      <c r="BI161" s="53">
        <v>21</v>
      </c>
      <c r="BJ161" s="73">
        <v>10</v>
      </c>
      <c r="BK161" s="53">
        <v>18</v>
      </c>
      <c r="BL161" s="73">
        <v>13</v>
      </c>
      <c r="BW161" s="53">
        <f>+D161+F161+H161+J161+L161+N161+P161+T161+R161+V161+X161+Z161+AB161+AD161+AF161+AH161+AJ161+AL161+AN161+AP161+AR161+AT161+AV161+AX161+AZ161+BB161+BD161+BF161+BH161+BJ161+BL161+BN161+BP161+BR161+BT161+BV161</f>
        <v>68</v>
      </c>
      <c r="BX161" s="53">
        <f>+D161+P161+AB161+AF161+AL161+AR161+AV161+BH161+BL161+BV161</f>
        <v>58</v>
      </c>
      <c r="BY161" s="53">
        <f>+L161+N161+V161+AD161+BD161+BJ161</f>
        <v>10</v>
      </c>
      <c r="BZ161" s="53">
        <f>+H161+J161+R161+AN161+BB161+BR161</f>
        <v>0</v>
      </c>
      <c r="CA161" s="53">
        <f>+F161+T161+X161+AJ161+AP161+AX161+BN161+BP161+BT161</f>
        <v>0</v>
      </c>
      <c r="CB161" s="26">
        <f>+AH161+AT161+AZ161+BF161</f>
        <v>0</v>
      </c>
    </row>
    <row r="162" spans="1:80" ht="15">
      <c r="A162" s="66" t="s">
        <v>452</v>
      </c>
      <c r="B162" s="66" t="s">
        <v>1</v>
      </c>
      <c r="C162" s="53"/>
      <c r="G162" s="53"/>
      <c r="I162" s="53"/>
      <c r="K162" s="53"/>
      <c r="M162" s="53"/>
      <c r="O162" s="53"/>
      <c r="Q162" s="53"/>
      <c r="S162" s="56">
        <v>58</v>
      </c>
      <c r="U162" s="56"/>
      <c r="W162" s="56"/>
      <c r="Y162" s="56"/>
      <c r="AA162" s="56"/>
      <c r="AC162" s="56"/>
      <c r="AE162" s="56"/>
      <c r="AG162" s="56"/>
      <c r="AI162" s="56"/>
      <c r="AK162" s="56"/>
      <c r="AM162" s="56"/>
      <c r="AO162" s="56"/>
      <c r="AQ162" s="56"/>
      <c r="AS162" s="56"/>
      <c r="AU162" s="56"/>
      <c r="AW162" s="56"/>
      <c r="AY162" s="56"/>
      <c r="BA162" s="56"/>
      <c r="BC162" s="56"/>
      <c r="BM162" s="53">
        <v>52</v>
      </c>
      <c r="BQ162" s="53">
        <v>47</v>
      </c>
      <c r="BW162" s="53">
        <f>+D162+F162+H162+J162+L162+N162+P162+T162+R162+V162+X162+Z162+AB162+AD162+AF162+AH162+AJ162+AL162+AN162+AP162+AR162+AT162+AV162+AX162+AZ162+BB162+BD162+BF162+BH162+BJ162+BL162+BN162+BP162+BR162+BT162+BV162</f>
        <v>0</v>
      </c>
      <c r="BX162" s="53">
        <f>+D162+P162+AB162+AF162+AL162+AR162+AV162+BH162+BL162+BV162</f>
        <v>0</v>
      </c>
      <c r="BY162" s="53">
        <f>+L162+N162+V162+AD162+BD162+BJ162</f>
        <v>0</v>
      </c>
      <c r="BZ162" s="53">
        <f>+H162+J162+R162+AN162+BB162+BR162</f>
        <v>0</v>
      </c>
      <c r="CA162" s="53">
        <f>+F162+T162+X162+AJ162+AP162+AX162+BN162+BP162+BT162</f>
        <v>0</v>
      </c>
      <c r="CB162" s="26">
        <f>+AH162+AT162+AZ162+BF162</f>
        <v>0</v>
      </c>
    </row>
    <row r="163" spans="1:80" ht="15">
      <c r="A163" s="66" t="s">
        <v>187</v>
      </c>
      <c r="B163" s="74" t="s">
        <v>15</v>
      </c>
      <c r="C163" s="27">
        <v>33</v>
      </c>
      <c r="G163" s="53"/>
      <c r="I163" s="53"/>
      <c r="K163" s="53"/>
      <c r="M163" s="53"/>
      <c r="O163" s="53">
        <v>15</v>
      </c>
      <c r="P163" s="5">
        <v>16</v>
      </c>
      <c r="Q163" s="53"/>
      <c r="S163" s="53"/>
      <c r="U163" s="53"/>
      <c r="W163" s="53"/>
      <c r="Y163" s="53"/>
      <c r="AA163" s="53">
        <v>23</v>
      </c>
      <c r="AB163" s="23">
        <v>8</v>
      </c>
      <c r="AC163" s="53"/>
      <c r="AE163" s="56" t="s">
        <v>7</v>
      </c>
      <c r="AG163" s="56"/>
      <c r="AI163" s="56"/>
      <c r="AK163" s="56">
        <v>42</v>
      </c>
      <c r="AM163" s="56"/>
      <c r="AO163" s="56"/>
      <c r="AQ163" s="53">
        <v>19</v>
      </c>
      <c r="AR163" s="23">
        <v>12</v>
      </c>
      <c r="AS163" s="56"/>
      <c r="AU163" s="56" t="s">
        <v>7</v>
      </c>
      <c r="AW163" s="56">
        <v>38</v>
      </c>
      <c r="AY163" s="53">
        <v>18</v>
      </c>
      <c r="AZ163" s="52">
        <v>13</v>
      </c>
      <c r="BE163" s="53">
        <v>13</v>
      </c>
      <c r="BF163" s="52">
        <v>20</v>
      </c>
      <c r="BG163" s="53" t="s">
        <v>19</v>
      </c>
      <c r="BK163" s="53" t="s">
        <v>7</v>
      </c>
      <c r="BW163" s="53">
        <f>+D163+F163+H163+J163+L163+N163+P163+T163+R163+V163+X163+Z163+AB163+AD163+AF163+AH163+AJ163+AL163+AN163+AP163+AR163+AT163+AV163+AX163+AZ163+BB163+BD163+BF163+BH163+BJ163+BL163+BN163+BP163+BR163+BT163+BV163</f>
        <v>69</v>
      </c>
      <c r="BX163" s="53">
        <f>+D163+P163+AB163+AF163+AL163+AR163+AV163+BH163+BL163+BV163</f>
        <v>36</v>
      </c>
      <c r="BY163" s="53">
        <f>+L163+N163+V163+AD163+BD163+BJ163</f>
        <v>0</v>
      </c>
      <c r="BZ163" s="53">
        <f>+H163+J163+R163+AN163+BB163+BR163</f>
        <v>0</v>
      </c>
      <c r="CA163" s="53">
        <f>+F163+T163+X163+AJ163+AP163+AX163+BN163+BP163+BT163</f>
        <v>0</v>
      </c>
      <c r="CB163" s="26">
        <f>+AH163+AT163+AZ163+BF163</f>
        <v>33</v>
      </c>
    </row>
    <row r="164" spans="1:80" s="60" customFormat="1" ht="15">
      <c r="A164" s="66" t="s">
        <v>183</v>
      </c>
      <c r="B164" s="74" t="s">
        <v>3</v>
      </c>
      <c r="C164" s="53">
        <v>2</v>
      </c>
      <c r="D164" s="61">
        <v>80</v>
      </c>
      <c r="E164" s="53"/>
      <c r="F164" s="61"/>
      <c r="G164" s="56"/>
      <c r="H164" s="61"/>
      <c r="I164" s="56"/>
      <c r="J164" s="61"/>
      <c r="K164" s="56"/>
      <c r="L164" s="61"/>
      <c r="M164" s="56"/>
      <c r="N164" s="61"/>
      <c r="O164" s="53">
        <v>22</v>
      </c>
      <c r="P164" s="61">
        <v>9</v>
      </c>
      <c r="Q164" s="53"/>
      <c r="R164" s="61"/>
      <c r="S164" s="53"/>
      <c r="T164" s="61"/>
      <c r="U164" s="56" t="s">
        <v>7</v>
      </c>
      <c r="V164" s="61"/>
      <c r="W164" s="56"/>
      <c r="X164" s="61"/>
      <c r="Y164" s="56"/>
      <c r="Z164" s="61"/>
      <c r="AA164" s="53">
        <v>1</v>
      </c>
      <c r="AB164" s="61">
        <v>100</v>
      </c>
      <c r="AC164" s="53"/>
      <c r="AD164" s="61"/>
      <c r="AE164" s="53">
        <v>16</v>
      </c>
      <c r="AF164" s="61">
        <v>15</v>
      </c>
      <c r="AG164" s="53"/>
      <c r="AH164" s="61"/>
      <c r="AI164" s="53"/>
      <c r="AJ164" s="61"/>
      <c r="AK164" s="53">
        <v>22</v>
      </c>
      <c r="AL164" s="61">
        <v>9</v>
      </c>
      <c r="AM164" s="53"/>
      <c r="AN164" s="61"/>
      <c r="AO164" s="53"/>
      <c r="AP164" s="61"/>
      <c r="AQ164" s="53">
        <v>6</v>
      </c>
      <c r="AR164" s="61">
        <v>40</v>
      </c>
      <c r="AS164" s="53"/>
      <c r="AT164" s="61"/>
      <c r="AU164" s="53">
        <v>2</v>
      </c>
      <c r="AV164" s="61">
        <v>80</v>
      </c>
      <c r="AW164" s="53"/>
      <c r="AX164" s="61"/>
      <c r="AY164" s="53"/>
      <c r="AZ164" s="61"/>
      <c r="BA164" s="53"/>
      <c r="BB164" s="61"/>
      <c r="BC164" s="56" t="s">
        <v>7</v>
      </c>
      <c r="BD164" s="61"/>
      <c r="BE164" s="53"/>
      <c r="BF164" s="61"/>
      <c r="BG164" s="53" t="s">
        <v>19</v>
      </c>
      <c r="BH164" s="61"/>
      <c r="BI164" s="53"/>
      <c r="BJ164" s="61"/>
      <c r="BK164" s="53">
        <v>4</v>
      </c>
      <c r="BL164" s="65">
        <v>50</v>
      </c>
      <c r="BM164" s="53"/>
      <c r="BN164" s="73"/>
      <c r="BO164" s="53"/>
      <c r="BP164" s="73"/>
      <c r="BQ164" s="53"/>
      <c r="BR164" s="73"/>
      <c r="BS164" s="53"/>
      <c r="BT164" s="73"/>
      <c r="BU164" s="53">
        <v>6</v>
      </c>
      <c r="BV164" s="73">
        <v>40</v>
      </c>
      <c r="BW164" s="53">
        <f>+D164+F164+H164+J164+L164+N164+P164+T164+R164+V164+X164+Z164+AB164+AD164+AF164+AH164+AJ164+AL164+AN164+AP164+AR164+AT164+AV164+AX164+AZ164+BB164+BD164+BF164+BH164+BJ164+BL164+BN164+BP164+BR164+BT164+BV164</f>
        <v>423</v>
      </c>
      <c r="BX164" s="53">
        <f>+D164+P164+AB164+AF164+AL164+AR164+AV164+BH164+BL164+BV164</f>
        <v>423</v>
      </c>
      <c r="BY164" s="53">
        <f>+L164+N164+V164+AD164+BD164+BJ164</f>
        <v>0</v>
      </c>
      <c r="BZ164" s="53">
        <f>+H164+J164+R164+AN164+BB164+BR164</f>
        <v>0</v>
      </c>
      <c r="CA164" s="53">
        <f>+F164+T164+X164+AJ164+AP164+AX164+BN164+BP164+BT164</f>
        <v>0</v>
      </c>
      <c r="CB164" s="26">
        <f>+AH164+AT164+AZ164+BF164</f>
        <v>0</v>
      </c>
    </row>
    <row r="165" spans="1:80" ht="15">
      <c r="A165" s="66" t="s">
        <v>466</v>
      </c>
      <c r="B165" s="57" t="s">
        <v>459</v>
      </c>
      <c r="C165" s="53"/>
      <c r="E165" s="53"/>
      <c r="G165" s="53"/>
      <c r="I165" s="53"/>
      <c r="K165" s="53"/>
      <c r="M165" s="53"/>
      <c r="O165" s="53"/>
      <c r="Q165" s="53"/>
      <c r="S165" s="53"/>
      <c r="U165" s="56">
        <v>58</v>
      </c>
      <c r="W165" s="56"/>
      <c r="Y165" s="56"/>
      <c r="AA165" s="56"/>
      <c r="AC165" s="56"/>
      <c r="AE165" s="56"/>
      <c r="AG165" s="56"/>
      <c r="AI165" s="56"/>
      <c r="AK165" s="56"/>
      <c r="AM165" s="56"/>
      <c r="AO165" s="56"/>
      <c r="AQ165" s="56"/>
      <c r="AS165" s="56"/>
      <c r="AU165" s="56"/>
      <c r="AW165" s="56"/>
      <c r="AY165" s="56"/>
      <c r="BA165" s="56"/>
      <c r="BC165" s="56"/>
      <c r="BW165" s="53">
        <f>+D165+F165+H165+J165+L165+N165+P165+T165+R165+V165+X165+Z165+AB165+AD165+AF165+AH165+AJ165+AL165+AN165+AP165+AR165+AT165+AV165+AX165+AZ165+BB165+BD165+BF165+BH165+BJ165+BL165+BN165+BP165+BR165+BT165+BV165</f>
        <v>0</v>
      </c>
      <c r="BX165" s="53">
        <f>+D165+P165+AB165+AF165+AL165+AR165+AV165+BH165+BL165+BV165</f>
        <v>0</v>
      </c>
      <c r="BY165" s="53">
        <f>+L165+N165+V165+AD165+BD165+BJ165</f>
        <v>0</v>
      </c>
      <c r="BZ165" s="53">
        <f>+H165+J165+R165+AN165+BB165+BR165</f>
        <v>0</v>
      </c>
      <c r="CA165" s="53">
        <f>+F165+T165+X165+AJ165+AP165+AX165+BN165+BP165+BT165</f>
        <v>0</v>
      </c>
      <c r="CB165" s="26">
        <f>+AH165+AT165+AZ165+BF165</f>
        <v>0</v>
      </c>
    </row>
    <row r="166" spans="1:80" ht="15">
      <c r="A166" s="75" t="s">
        <v>654</v>
      </c>
      <c r="B166" s="74" t="s">
        <v>10</v>
      </c>
      <c r="C166" s="53"/>
      <c r="E166" s="53"/>
      <c r="G166" s="53"/>
      <c r="I166" s="53"/>
      <c r="K166" s="53"/>
      <c r="M166" s="53"/>
      <c r="O166" s="53"/>
      <c r="Q166" s="53"/>
      <c r="S166" s="53"/>
      <c r="U166" s="56"/>
      <c r="W166" s="56"/>
      <c r="Y166" s="56"/>
      <c r="AA166" s="56"/>
      <c r="AC166" s="56"/>
      <c r="AE166" s="56"/>
      <c r="AG166" s="56"/>
      <c r="AI166" s="56"/>
      <c r="AK166" s="56"/>
      <c r="AM166" s="56"/>
      <c r="AO166" s="56"/>
      <c r="AQ166" s="56"/>
      <c r="AS166" s="56"/>
      <c r="AU166" s="56"/>
      <c r="AW166" s="56"/>
      <c r="AY166" s="56"/>
      <c r="BA166" s="56"/>
      <c r="BC166" s="56"/>
      <c r="BK166" s="53" t="s">
        <v>7</v>
      </c>
      <c r="BW166" s="53">
        <f>+D166+F166+H166+J166+L166+N166+P166+T166+R166+V166+X166+Z166+AB166+AD166+AF166+AH166+AJ166+AL166+AN166+AP166+AR166+AT166+AV166+AX166+AZ166+BB166+BD166+BF166+BH166+BJ166+BL166+BN166+BP166+BR166+BT166+BV166</f>
        <v>0</v>
      </c>
      <c r="BX166" s="53">
        <f>+D166+P166+AB166+AF166+AL166+AR166+AV166+BH166+BL166+BV166</f>
        <v>0</v>
      </c>
      <c r="BY166" s="53">
        <f>+L166+N166+V166+AD166+BD166+BJ166</f>
        <v>0</v>
      </c>
      <c r="BZ166" s="53">
        <f>+H166+J166+R166+AN166+BB166+BR166</f>
        <v>0</v>
      </c>
      <c r="CA166" s="53">
        <f>+F166+T166+X166+AJ166+AP166+AX166+BN166+BP166+BT166</f>
        <v>0</v>
      </c>
      <c r="CB166" s="26">
        <f>+AH166+AT166+AZ166+BF166</f>
        <v>0</v>
      </c>
    </row>
    <row r="167" spans="1:80" ht="15">
      <c r="A167" s="66" t="s">
        <v>170</v>
      </c>
      <c r="B167" s="74" t="s">
        <v>13</v>
      </c>
      <c r="C167" s="27">
        <v>38</v>
      </c>
      <c r="E167" s="53"/>
      <c r="G167" s="56"/>
      <c r="I167" s="53"/>
      <c r="K167" s="53">
        <v>19</v>
      </c>
      <c r="L167" s="5">
        <v>12</v>
      </c>
      <c r="M167" s="53">
        <v>30</v>
      </c>
      <c r="O167" s="53">
        <v>6</v>
      </c>
      <c r="P167" s="5">
        <v>40</v>
      </c>
      <c r="Q167" s="53"/>
      <c r="S167" s="53"/>
      <c r="U167" s="53">
        <v>16</v>
      </c>
      <c r="V167" s="15">
        <v>15</v>
      </c>
      <c r="W167" s="53"/>
      <c r="Y167" s="53">
        <v>4</v>
      </c>
      <c r="Z167" s="23">
        <v>50</v>
      </c>
      <c r="AA167" s="53">
        <v>16</v>
      </c>
      <c r="AB167" s="23">
        <v>15</v>
      </c>
      <c r="AC167" s="53">
        <v>20</v>
      </c>
      <c r="AD167" s="23">
        <v>11</v>
      </c>
      <c r="AE167" s="53">
        <v>6</v>
      </c>
      <c r="AF167" s="23">
        <v>40</v>
      </c>
      <c r="AG167" s="53"/>
      <c r="AI167" s="53"/>
      <c r="AK167" s="53">
        <v>9</v>
      </c>
      <c r="AL167" s="23">
        <v>29</v>
      </c>
      <c r="AM167" s="53"/>
      <c r="AO167" s="53"/>
      <c r="AQ167" s="56">
        <v>71</v>
      </c>
      <c r="AS167" s="53"/>
      <c r="AU167" s="53">
        <v>11</v>
      </c>
      <c r="AV167" s="52">
        <v>24</v>
      </c>
      <c r="BC167" s="53">
        <v>29</v>
      </c>
      <c r="BD167" s="52">
        <v>2</v>
      </c>
      <c r="BE167" s="53">
        <v>2</v>
      </c>
      <c r="BF167" s="52">
        <v>80</v>
      </c>
      <c r="BG167" s="53">
        <v>4</v>
      </c>
      <c r="BH167" s="52">
        <v>50</v>
      </c>
      <c r="BI167" s="53">
        <v>19</v>
      </c>
      <c r="BJ167" s="52">
        <v>12</v>
      </c>
      <c r="BK167" s="53" t="s">
        <v>7</v>
      </c>
      <c r="BU167" s="53">
        <v>3</v>
      </c>
      <c r="BV167" s="73">
        <v>60</v>
      </c>
      <c r="BW167" s="53">
        <f>+D167+F167+H167+J167+L167+N167+P167+T167+R167+V167+X167+Z167+AB167+AD167+AF167+AH167+AJ167+AL167+AN167+AP167+AR167+AT167+AV167+AX167+AZ167+BB167+BD167+BF167+BH167+BJ167+BL167+BN167+BP167+BR167+BT167+BV167</f>
        <v>440</v>
      </c>
      <c r="BX167" s="53">
        <f>+D167+P167+AB167+AF167+AL167+AR167+AV167+BH167+BL167+BV167</f>
        <v>258</v>
      </c>
      <c r="BY167" s="53">
        <f>+L167+N167+V167+AD167+BD167+BJ167</f>
        <v>52</v>
      </c>
      <c r="BZ167" s="53">
        <f>+H167+J167+R167+AN167+BB167+BR167</f>
        <v>0</v>
      </c>
      <c r="CA167" s="53">
        <f>+F167+T167+X167+AJ167+AP167+AX167+BN167+BP167+BT167</f>
        <v>0</v>
      </c>
      <c r="CB167" s="26">
        <f>+AH167+AT167+AZ167+BF167</f>
        <v>80</v>
      </c>
    </row>
    <row r="168" spans="1:80" ht="15">
      <c r="A168" s="77" t="s">
        <v>409</v>
      </c>
      <c r="B168" s="66" t="s">
        <v>11</v>
      </c>
      <c r="C168" s="53"/>
      <c r="E168" s="53"/>
      <c r="G168" s="53"/>
      <c r="I168" s="53"/>
      <c r="K168" s="6">
        <v>24</v>
      </c>
      <c r="L168" s="5">
        <v>7</v>
      </c>
      <c r="M168" s="27">
        <v>41</v>
      </c>
      <c r="O168" s="27"/>
      <c r="Q168" s="27"/>
      <c r="S168" s="27"/>
      <c r="U168" s="56">
        <v>37</v>
      </c>
      <c r="W168" s="56"/>
      <c r="Y168" s="56"/>
      <c r="AA168" s="56"/>
      <c r="AC168" s="56">
        <v>35</v>
      </c>
      <c r="AE168" s="56"/>
      <c r="AG168" s="56"/>
      <c r="AI168" s="56"/>
      <c r="AK168" s="56"/>
      <c r="AM168" s="56"/>
      <c r="AO168" s="56"/>
      <c r="AQ168" s="56"/>
      <c r="AS168" s="56"/>
      <c r="AU168" s="56"/>
      <c r="AW168" s="56"/>
      <c r="AY168" s="56"/>
      <c r="BA168" s="56"/>
      <c r="BC168" s="53">
        <v>26</v>
      </c>
      <c r="BD168" s="52">
        <v>5</v>
      </c>
      <c r="BI168" s="53" t="s">
        <v>7</v>
      </c>
      <c r="BW168" s="53">
        <f>+D168+F168+H168+J168+L168+N168+P168+T168+R168+V168+X168+Z168+AB168+AD168+AF168+AH168+AJ168+AL168+AN168+AP168+AR168+AT168+AV168+AX168+AZ168+BB168+BD168+BF168+BH168+BJ168+BL168+BN168+BP168+BR168+BT168+BV168</f>
        <v>12</v>
      </c>
      <c r="BX168" s="53">
        <f>+D168+P168+AB168+AF168+AL168+AR168+AV168+BH168+BL168+BV168</f>
        <v>0</v>
      </c>
      <c r="BY168" s="53">
        <f>+L168+N168+V168+AD168+BD168+BJ168</f>
        <v>12</v>
      </c>
      <c r="BZ168" s="53">
        <f>+H168+J168+R168+AN168+BB168+BR168</f>
        <v>0</v>
      </c>
      <c r="CA168" s="53">
        <f>+F168+T168+X168+AJ168+AP168+AX168+BN168+BP168+BT168</f>
        <v>0</v>
      </c>
      <c r="CB168" s="26">
        <f>+AH168+AT168+AZ168+BF168</f>
        <v>0</v>
      </c>
    </row>
    <row r="169" spans="1:80" ht="15">
      <c r="A169" s="66" t="s">
        <v>460</v>
      </c>
      <c r="B169" s="66" t="s">
        <v>15</v>
      </c>
      <c r="C169" s="53"/>
      <c r="G169" s="53"/>
      <c r="I169" s="53"/>
      <c r="K169" s="53"/>
      <c r="M169" s="53"/>
      <c r="O169" s="53"/>
      <c r="Q169" s="53"/>
      <c r="S169" s="53"/>
      <c r="U169" s="53">
        <v>29</v>
      </c>
      <c r="V169" s="15">
        <v>2</v>
      </c>
      <c r="W169" s="53"/>
      <c r="Y169" s="53"/>
      <c r="AA169" s="53"/>
      <c r="AC169" s="56">
        <v>50</v>
      </c>
      <c r="AE169" s="56"/>
      <c r="AG169" s="56"/>
      <c r="AI169" s="56"/>
      <c r="AK169" s="56"/>
      <c r="AM169" s="56"/>
      <c r="AO169" s="56"/>
      <c r="AQ169" s="56"/>
      <c r="AS169" s="56"/>
      <c r="AU169" s="56"/>
      <c r="AW169" s="56"/>
      <c r="AY169" s="56"/>
      <c r="BA169" s="56"/>
      <c r="BC169" s="56">
        <v>33</v>
      </c>
      <c r="BI169" s="53">
        <v>35</v>
      </c>
      <c r="BW169" s="53">
        <f>+D169+F169+H169+J169+L169+N169+P169+T169+R169+V169+X169+Z169+AB169+AD169+AF169+AH169+AJ169+AL169+AN169+AP169+AR169+AT169+AV169+AX169+AZ169+BB169+BD169+BF169+BH169+BJ169+BL169+BN169+BP169+BR169+BT169+BV169</f>
        <v>2</v>
      </c>
      <c r="BX169" s="53">
        <f>+D169+P169+AB169+AF169+AL169+AR169+AV169+BH169+BL169+BV169</f>
        <v>0</v>
      </c>
      <c r="BY169" s="53">
        <f>+L169+N169+V169+AD169+BD169+BJ169</f>
        <v>2</v>
      </c>
      <c r="BZ169" s="53">
        <f>+H169+J169+R169+AN169+BB169+BR169</f>
        <v>0</v>
      </c>
      <c r="CA169" s="53">
        <f>+F169+T169+X169+AJ169+AP169+AX169+BN169+BP169+BT169</f>
        <v>0</v>
      </c>
      <c r="CB169" s="26">
        <f>+AH169+AT169+AZ169+BF169</f>
        <v>0</v>
      </c>
    </row>
    <row r="170" spans="1:80" ht="15">
      <c r="A170" s="66" t="s">
        <v>408</v>
      </c>
      <c r="B170" s="66" t="s">
        <v>5</v>
      </c>
      <c r="C170" s="53"/>
      <c r="E170" s="53"/>
      <c r="G170" s="53"/>
      <c r="I170" s="53"/>
      <c r="K170" s="27">
        <v>37</v>
      </c>
      <c r="M170" s="53">
        <v>23</v>
      </c>
      <c r="N170" s="5">
        <v>8</v>
      </c>
      <c r="O170" s="53"/>
      <c r="Q170" s="53"/>
      <c r="S170" s="53"/>
      <c r="U170" s="56">
        <v>32</v>
      </c>
      <c r="W170" s="56"/>
      <c r="Y170" s="56"/>
      <c r="AA170" s="56"/>
      <c r="AC170" s="56">
        <v>32</v>
      </c>
      <c r="AE170" s="56"/>
      <c r="AG170" s="56"/>
      <c r="AI170" s="56"/>
      <c r="AK170" s="56"/>
      <c r="AM170" s="56"/>
      <c r="AO170" s="56"/>
      <c r="AQ170" s="56"/>
      <c r="AS170" s="56"/>
      <c r="AU170" s="56"/>
      <c r="AW170" s="56"/>
      <c r="AY170" s="56"/>
      <c r="BA170" s="56"/>
      <c r="BC170" s="56">
        <v>31</v>
      </c>
      <c r="BI170" s="53">
        <v>33</v>
      </c>
      <c r="BW170" s="53">
        <f>+D170+F170+H170+J170+L170+N170+P170+T170+R170+V170+X170+Z170+AB170+AD170+AF170+AH170+AJ170+AL170+AN170+AP170+AR170+AT170+AV170+AX170+AZ170+BB170+BD170+BF170+BH170+BJ170+BL170+BN170+BP170+BR170+BT170+BV170</f>
        <v>8</v>
      </c>
      <c r="BX170" s="53">
        <f>+D170+P170+AB170+AF170+AL170+AR170+AV170+BH170+BL170+BV170</f>
        <v>0</v>
      </c>
      <c r="BY170" s="53">
        <f>+L170+N170+V170+AD170+BD170+BJ170</f>
        <v>8</v>
      </c>
      <c r="BZ170" s="53">
        <f>+H170+J170+R170+AN170+BB170+BR170</f>
        <v>0</v>
      </c>
      <c r="CA170" s="53">
        <f>+F170+T170+X170+AJ170+AP170+AX170+BN170+BP170+BT170</f>
        <v>0</v>
      </c>
      <c r="CB170" s="26">
        <f>+AH170+AT170+AZ170+BF170</f>
        <v>0</v>
      </c>
    </row>
    <row r="171" spans="1:80" ht="15">
      <c r="A171" s="77" t="s">
        <v>290</v>
      </c>
      <c r="B171" s="74" t="s">
        <v>11</v>
      </c>
      <c r="E171" s="27">
        <v>35</v>
      </c>
      <c r="G171" s="27">
        <v>44</v>
      </c>
      <c r="I171" s="25">
        <v>25</v>
      </c>
      <c r="J171" s="5">
        <v>6</v>
      </c>
      <c r="K171" s="25"/>
      <c r="M171" s="25"/>
      <c r="O171" s="25"/>
      <c r="Q171" s="56">
        <v>40</v>
      </c>
      <c r="S171" s="53">
        <v>18</v>
      </c>
      <c r="T171" s="15">
        <v>13</v>
      </c>
      <c r="U171" s="53"/>
      <c r="W171" s="53">
        <v>11</v>
      </c>
      <c r="X171" s="23">
        <v>24</v>
      </c>
      <c r="Y171" s="53"/>
      <c r="AA171" s="53"/>
      <c r="AC171" s="53"/>
      <c r="AE171" s="53"/>
      <c r="AG171" s="56" t="s">
        <v>7</v>
      </c>
      <c r="AI171" s="56" t="s">
        <v>329</v>
      </c>
      <c r="AK171" s="56"/>
      <c r="AM171" s="56" t="s">
        <v>331</v>
      </c>
      <c r="AO171" s="56">
        <v>36</v>
      </c>
      <c r="AQ171" s="56"/>
      <c r="AS171" s="56"/>
      <c r="AU171" s="56"/>
      <c r="AW171" s="56" t="s">
        <v>331</v>
      </c>
      <c r="AY171" s="56"/>
      <c r="BA171" s="56">
        <v>50</v>
      </c>
      <c r="BC171" s="56"/>
      <c r="BM171" s="53">
        <v>25</v>
      </c>
      <c r="BN171" s="73">
        <v>6</v>
      </c>
      <c r="BO171" s="53">
        <v>20</v>
      </c>
      <c r="BP171" s="73">
        <v>11</v>
      </c>
      <c r="BQ171" s="53" t="s">
        <v>331</v>
      </c>
      <c r="BW171" s="53">
        <f>+D171+F171+H171+J171+L171+N171+P171+T171+R171+V171+X171+Z171+AB171+AD171+AF171+AH171+AJ171+AL171+AN171+AP171+AR171+AT171+AV171+AX171+AZ171+BB171+BD171+BF171+BH171+BJ171+BL171+BN171+BP171+BR171+BT171+BV171</f>
        <v>60</v>
      </c>
      <c r="BX171" s="53">
        <f>+D171+P171+AB171+AF171+AL171+AR171+AV171+BH171+BL171+BV171</f>
        <v>0</v>
      </c>
      <c r="BY171" s="53">
        <f>+L171+N171+V171+AD171+BD171+BJ171</f>
        <v>0</v>
      </c>
      <c r="BZ171" s="53">
        <f>+H171+J171+R171+AN171+BB171+BR171</f>
        <v>6</v>
      </c>
      <c r="CA171" s="53">
        <f>+F171+T171+X171+AJ171+AP171+AX171+BN171+BP171+BT171</f>
        <v>54</v>
      </c>
      <c r="CB171" s="26">
        <f>+AH171+AT171+AZ171+BF171</f>
        <v>0</v>
      </c>
    </row>
    <row r="172" spans="1:80" ht="15">
      <c r="A172" s="66" t="s">
        <v>209</v>
      </c>
      <c r="B172" s="74" t="s">
        <v>1</v>
      </c>
      <c r="C172" s="53">
        <v>24</v>
      </c>
      <c r="D172" s="5">
        <v>7</v>
      </c>
      <c r="G172" s="53"/>
      <c r="I172" s="53"/>
      <c r="K172" s="53"/>
      <c r="M172" s="27" t="s">
        <v>7</v>
      </c>
      <c r="O172" s="56">
        <v>39</v>
      </c>
      <c r="Q172" s="56"/>
      <c r="S172" s="56"/>
      <c r="U172" s="56"/>
      <c r="W172" s="56"/>
      <c r="Y172" s="56"/>
      <c r="AA172" s="56"/>
      <c r="AC172" s="56"/>
      <c r="AE172" s="56"/>
      <c r="AG172" s="56"/>
      <c r="AI172" s="56"/>
      <c r="AK172" s="56"/>
      <c r="AM172" s="56"/>
      <c r="AO172" s="56"/>
      <c r="AQ172" s="56"/>
      <c r="AS172" s="56"/>
      <c r="AU172" s="56"/>
      <c r="AW172" s="56"/>
      <c r="AY172" s="56"/>
      <c r="BA172" s="56"/>
      <c r="BC172" s="56"/>
      <c r="BW172" s="53">
        <f>+D172+F172+H172+J172+L172+N172+P172+T172+R172+V172+X172+Z172+AB172+AD172+AF172+AH172+AJ172+AL172+AN172+AP172+AR172+AT172+AV172+AX172+AZ172+BB172+BD172+BF172+BH172+BJ172+BL172+BN172+BP172+BR172+BT172+BV172</f>
        <v>7</v>
      </c>
      <c r="BX172" s="53">
        <f>+D172+P172+AB172+AF172+AL172+AR172+AV172+BH172+BL172+BV172</f>
        <v>7</v>
      </c>
      <c r="BY172" s="53">
        <f>+L172+N172+V172+AD172+BD172+BJ172</f>
        <v>0</v>
      </c>
      <c r="BZ172" s="53">
        <f>+H172+J172+R172+AN172+BB172+BR172</f>
        <v>0</v>
      </c>
      <c r="CA172" s="53">
        <f>+F172+T172+X172+AJ172+AP172+AX172+BN172+BP172+BT172</f>
        <v>0</v>
      </c>
      <c r="CB172" s="26">
        <f>+AH172+AT172+AZ172+BF172</f>
        <v>0</v>
      </c>
    </row>
    <row r="173" spans="1:80" ht="15">
      <c r="A173" s="62" t="s">
        <v>442</v>
      </c>
      <c r="B173" s="74" t="s">
        <v>112</v>
      </c>
      <c r="C173" s="53"/>
      <c r="E173" s="53"/>
      <c r="G173" s="53"/>
      <c r="I173" s="53"/>
      <c r="K173" s="53"/>
      <c r="M173" s="53"/>
      <c r="O173" s="53"/>
      <c r="Q173" s="56">
        <v>54</v>
      </c>
      <c r="S173" s="56"/>
      <c r="U173" s="56"/>
      <c r="W173" s="56"/>
      <c r="Y173" s="56"/>
      <c r="AA173" s="56"/>
      <c r="AC173" s="56"/>
      <c r="AE173" s="56"/>
      <c r="AG173" s="56"/>
      <c r="AI173" s="56"/>
      <c r="AK173" s="56"/>
      <c r="AM173" s="56"/>
      <c r="AO173" s="56"/>
      <c r="AQ173" s="56"/>
      <c r="AS173" s="56"/>
      <c r="AU173" s="56"/>
      <c r="AW173" s="56"/>
      <c r="AY173" s="56"/>
      <c r="BA173" s="56"/>
      <c r="BC173" s="56"/>
      <c r="BW173" s="53">
        <f>+D173+F173+H173+J173+L173+N173+P173+T173+R173+V173+X173+Z173+AB173+AD173+AF173+AH173+AJ173+AL173+AN173+AP173+AR173+AT173+AV173+AX173+AZ173+BB173+BD173+BF173+BH173+BJ173+BL173+BN173+BP173+BR173+BT173+BV173</f>
        <v>0</v>
      </c>
      <c r="BX173" s="53">
        <f>+D173+P173+AB173+AF173+AL173+AR173+AV173+BH173+BL173+BV173</f>
        <v>0</v>
      </c>
      <c r="BY173" s="53">
        <f>+L173+N173+V173+AD173+BD173+BJ173</f>
        <v>0</v>
      </c>
      <c r="BZ173" s="53">
        <f>+H173+J173+R173+AN173+BB173+BR173</f>
        <v>0</v>
      </c>
      <c r="CA173" s="53">
        <f>+F173+T173+X173+AJ173+AP173+AX173+BN173+BP173+BT173</f>
        <v>0</v>
      </c>
      <c r="CB173" s="26">
        <f>+AH173+AT173+AZ173+BF173</f>
        <v>0</v>
      </c>
    </row>
    <row r="174" spans="1:80" ht="15">
      <c r="A174" s="77" t="s">
        <v>291</v>
      </c>
      <c r="B174" s="74" t="s">
        <v>3</v>
      </c>
      <c r="C174" s="53"/>
      <c r="E174" s="27">
        <v>49</v>
      </c>
      <c r="G174" s="27" t="s">
        <v>331</v>
      </c>
      <c r="I174" s="27" t="s">
        <v>329</v>
      </c>
      <c r="K174" s="27" t="s">
        <v>352</v>
      </c>
      <c r="M174" s="27"/>
      <c r="O174" s="27"/>
      <c r="Q174" s="56" t="s">
        <v>331</v>
      </c>
      <c r="S174" s="53">
        <v>14</v>
      </c>
      <c r="T174" s="15">
        <v>18</v>
      </c>
      <c r="U174" s="53">
        <v>7</v>
      </c>
      <c r="V174" s="15">
        <v>36</v>
      </c>
      <c r="W174" s="56" t="s">
        <v>331</v>
      </c>
      <c r="Y174" s="56"/>
      <c r="AA174" s="56"/>
      <c r="AC174" s="56"/>
      <c r="AE174" s="56"/>
      <c r="AG174" s="25" t="s">
        <v>19</v>
      </c>
      <c r="AI174" s="53">
        <v>10</v>
      </c>
      <c r="AJ174" s="23">
        <v>26</v>
      </c>
      <c r="AK174" s="53"/>
      <c r="AM174" s="56" t="s">
        <v>331</v>
      </c>
      <c r="AO174" s="56">
        <v>39</v>
      </c>
      <c r="AQ174" s="56">
        <v>69</v>
      </c>
      <c r="AS174" s="53">
        <v>12</v>
      </c>
      <c r="AT174" s="23">
        <v>22</v>
      </c>
      <c r="AW174" s="56">
        <v>37</v>
      </c>
      <c r="AY174" s="53">
        <v>12</v>
      </c>
      <c r="AZ174" s="52">
        <v>22</v>
      </c>
      <c r="BE174" s="53">
        <v>22</v>
      </c>
      <c r="BF174" s="52">
        <v>9</v>
      </c>
      <c r="BI174" s="53">
        <v>6</v>
      </c>
      <c r="BJ174" s="52">
        <v>40</v>
      </c>
      <c r="BM174" s="53">
        <v>40</v>
      </c>
      <c r="BO174" s="53">
        <v>19</v>
      </c>
      <c r="BP174" s="73">
        <v>12</v>
      </c>
      <c r="BQ174" s="53">
        <v>6</v>
      </c>
      <c r="BR174" s="73">
        <v>40</v>
      </c>
      <c r="BW174" s="53">
        <f>+D174+F174+H174+J174+L174+N174+P174+T174+R174+V174+X174+Z174+AB174+AD174+AF174+AH174+AJ174+AL174+AN174+AP174+AR174+AT174+AV174+AX174+AZ174+BB174+BD174+BF174+BH174+BJ174+BL174+BN174+BP174+BR174+BT174+BV174</f>
        <v>225</v>
      </c>
      <c r="BX174" s="53">
        <f>+D174+P174+AB174+AF174+AL174+AR174+AV174+BH174+BL174+BV174</f>
        <v>0</v>
      </c>
      <c r="BY174" s="53">
        <f>+L174+N174+V174+AD174+BD174+BJ174</f>
        <v>76</v>
      </c>
      <c r="BZ174" s="53">
        <f>+H174+J174+R174+AN174+BB174+BR174</f>
        <v>40</v>
      </c>
      <c r="CA174" s="53">
        <f>+F174+T174+X174+AJ174+AP174+AX174+BN174+BP174+BT174</f>
        <v>56</v>
      </c>
      <c r="CB174" s="26">
        <f>+AH174+AT174+AZ174+BF174</f>
        <v>53</v>
      </c>
    </row>
    <row r="175" spans="1:80" ht="15">
      <c r="A175" s="28" t="s">
        <v>425</v>
      </c>
      <c r="B175" s="66" t="s">
        <v>3</v>
      </c>
      <c r="C175" s="53"/>
      <c r="G175" s="53"/>
      <c r="I175" s="53"/>
      <c r="K175" s="53"/>
      <c r="M175" s="27" t="s">
        <v>7</v>
      </c>
      <c r="O175" s="27"/>
      <c r="Q175" s="27"/>
      <c r="S175" s="27"/>
      <c r="U175" s="27"/>
      <c r="W175" s="27"/>
      <c r="Y175" s="27"/>
      <c r="AA175" s="27"/>
      <c r="AC175" s="56">
        <v>53</v>
      </c>
      <c r="AE175" s="56"/>
      <c r="AG175" s="56"/>
      <c r="AI175" s="56"/>
      <c r="AK175" s="56"/>
      <c r="AM175" s="56"/>
      <c r="AO175" s="56"/>
      <c r="AQ175" s="56"/>
      <c r="AS175" s="56"/>
      <c r="AU175" s="56"/>
      <c r="AW175" s="56"/>
      <c r="AY175" s="56"/>
      <c r="BA175" s="56"/>
      <c r="BC175" s="56">
        <v>40</v>
      </c>
      <c r="BI175" s="53">
        <v>41</v>
      </c>
      <c r="BW175" s="53">
        <f>+D175+F175+H175+J175+L175+N175+P175+T175+R175+V175+X175+Z175+AB175+AD175+AF175+AH175+AJ175+AL175+AN175+AP175+AR175+AT175+AV175+AX175+AZ175+BB175+BD175+BF175+BH175+BJ175+BL175+BN175+BP175+BR175+BT175+BV175</f>
        <v>0</v>
      </c>
      <c r="BX175" s="53">
        <f>+D175+P175+AB175+AF175+AL175+AR175+AV175+BH175+BL175+BV175</f>
        <v>0</v>
      </c>
      <c r="BY175" s="53">
        <f>+L175+N175+V175+AD175+BD175+BJ175</f>
        <v>0</v>
      </c>
      <c r="BZ175" s="53">
        <f>+H175+J175+R175+AN175+BB175+BR175</f>
        <v>0</v>
      </c>
      <c r="CA175" s="53">
        <f>+F175+T175+X175+AJ175+AP175+AX175+BN175+BP175+BT175</f>
        <v>0</v>
      </c>
      <c r="CB175" s="26">
        <f>+AH175+AT175+AZ175+BF175</f>
        <v>0</v>
      </c>
    </row>
    <row r="176" spans="1:80" ht="15">
      <c r="A176" s="77" t="s">
        <v>411</v>
      </c>
      <c r="B176" s="66" t="s">
        <v>3</v>
      </c>
      <c r="C176" s="53"/>
      <c r="G176" s="53"/>
      <c r="I176" s="53"/>
      <c r="K176" s="53">
        <v>12</v>
      </c>
      <c r="L176" s="5">
        <v>22</v>
      </c>
      <c r="M176" s="27" t="s">
        <v>7</v>
      </c>
      <c r="O176" s="27"/>
      <c r="Q176" s="27"/>
      <c r="S176" s="27"/>
      <c r="U176" s="27"/>
      <c r="W176" s="27"/>
      <c r="Y176" s="27"/>
      <c r="AA176" s="27"/>
      <c r="AC176" s="53">
        <v>15</v>
      </c>
      <c r="AD176" s="23">
        <v>16</v>
      </c>
      <c r="AE176" s="53"/>
      <c r="AG176" s="53"/>
      <c r="AI176" s="53"/>
      <c r="AK176" s="53"/>
      <c r="AM176" s="53"/>
      <c r="AO176" s="53"/>
      <c r="AQ176" s="53"/>
      <c r="AS176" s="53"/>
      <c r="BA176" s="56">
        <v>44</v>
      </c>
      <c r="BC176" s="56" t="s">
        <v>7</v>
      </c>
      <c r="BW176" s="53">
        <f>+D176+F176+H176+J176+L176+N176+P176+T176+R176+V176+X176+Z176+AB176+AD176+AF176+AH176+AJ176+AL176+AN176+AP176+AR176+AT176+AV176+AX176+AZ176+BB176+BD176+BF176+BH176+BJ176+BL176+BN176+BP176+BR176+BT176+BV176</f>
        <v>38</v>
      </c>
      <c r="BX176" s="53">
        <f>+D176+P176+AB176+AF176+AL176+AR176+AV176+BH176+BL176+BV176</f>
        <v>0</v>
      </c>
      <c r="BY176" s="53">
        <f>+L176+N176+V176+AD176+BD176+BJ176</f>
        <v>38</v>
      </c>
      <c r="BZ176" s="53">
        <f>+H176+J176+R176+AN176+BB176+BR176</f>
        <v>0</v>
      </c>
      <c r="CA176" s="53">
        <f>+F176+T176+X176+AJ176+AP176+AX176+BN176+BP176+BT176</f>
        <v>0</v>
      </c>
      <c r="CB176" s="26">
        <f>+AH176+AT176+AZ176+BF176</f>
        <v>0</v>
      </c>
    </row>
    <row r="177" spans="1:80" ht="15">
      <c r="A177" s="77" t="s">
        <v>292</v>
      </c>
      <c r="B177" s="74" t="s">
        <v>8</v>
      </c>
      <c r="C177" s="53"/>
      <c r="E177" s="27">
        <v>57</v>
      </c>
      <c r="G177" s="27">
        <v>48</v>
      </c>
      <c r="I177" s="27" t="s">
        <v>331</v>
      </c>
      <c r="K177" s="27">
        <v>51</v>
      </c>
      <c r="M177" s="27"/>
      <c r="O177" s="27"/>
      <c r="Q177" s="27"/>
      <c r="S177" s="56">
        <v>59</v>
      </c>
      <c r="U177" s="56"/>
      <c r="W177" s="56"/>
      <c r="Y177" s="56"/>
      <c r="AA177" s="56"/>
      <c r="AC177" s="56"/>
      <c r="AE177" s="56"/>
      <c r="AG177" s="56"/>
      <c r="AI177" s="56"/>
      <c r="AK177" s="56"/>
      <c r="AM177" s="56"/>
      <c r="AO177" s="56"/>
      <c r="AQ177" s="56"/>
      <c r="AS177" s="56"/>
      <c r="AU177" s="56"/>
      <c r="AW177" s="56">
        <v>42</v>
      </c>
      <c r="AY177" s="53" t="s">
        <v>19</v>
      </c>
      <c r="BW177" s="53">
        <f>+D177+F177+H177+J177+L177+N177+P177+T177+R177+V177+X177+Z177+AB177+AD177+AF177+AH177+AJ177+AL177+AN177+AP177+AR177+AT177+AV177+AX177+AZ177+BB177+BD177+BF177+BH177+BJ177+BL177+BN177+BP177+BR177+BT177+BV177</f>
        <v>0</v>
      </c>
      <c r="BX177" s="53">
        <f>+D177+P177+AB177+AF177+AL177+AR177+AV177+BH177+BL177+BV177</f>
        <v>0</v>
      </c>
      <c r="BY177" s="53">
        <f>+L177+N177+V177+AD177+BD177+BJ177</f>
        <v>0</v>
      </c>
      <c r="BZ177" s="53">
        <f>+H177+J177+R177+AN177+BB177+BR177</f>
        <v>0</v>
      </c>
      <c r="CA177" s="53">
        <f>+F177+T177+X177+AJ177+AP177+AX177+BN177+BP177+BT177</f>
        <v>0</v>
      </c>
      <c r="CB177" s="26">
        <f>+AH177+AT177+AZ177+BF177</f>
        <v>0</v>
      </c>
    </row>
    <row r="178" spans="1:80" ht="15">
      <c r="A178" s="77" t="s">
        <v>293</v>
      </c>
      <c r="B178" s="74" t="s">
        <v>9</v>
      </c>
      <c r="C178" s="53"/>
      <c r="E178" s="53">
        <v>13</v>
      </c>
      <c r="F178" s="5">
        <v>20</v>
      </c>
      <c r="G178" s="25">
        <v>15</v>
      </c>
      <c r="H178" s="5">
        <v>16</v>
      </c>
      <c r="I178" s="25">
        <v>19</v>
      </c>
      <c r="J178" s="5">
        <v>12</v>
      </c>
      <c r="K178" s="27">
        <v>53</v>
      </c>
      <c r="M178" s="27"/>
      <c r="O178" s="27"/>
      <c r="Q178" s="53">
        <v>15</v>
      </c>
      <c r="R178" s="15">
        <v>16</v>
      </c>
      <c r="S178" s="53">
        <v>8</v>
      </c>
      <c r="T178" s="15">
        <v>32</v>
      </c>
      <c r="U178" s="53"/>
      <c r="W178" s="53">
        <v>13</v>
      </c>
      <c r="X178" s="23">
        <v>20</v>
      </c>
      <c r="Y178" s="53"/>
      <c r="AA178" s="53"/>
      <c r="AC178" s="53"/>
      <c r="AE178" s="53"/>
      <c r="AG178" s="53"/>
      <c r="AI178" s="53">
        <v>23</v>
      </c>
      <c r="AJ178" s="23">
        <v>8</v>
      </c>
      <c r="AK178" s="53"/>
      <c r="AM178" s="53">
        <v>29</v>
      </c>
      <c r="AN178" s="23">
        <v>2</v>
      </c>
      <c r="AO178" s="56" t="s">
        <v>331</v>
      </c>
      <c r="AQ178" s="53"/>
      <c r="AS178" s="53"/>
      <c r="AW178" s="56" t="s">
        <v>331</v>
      </c>
      <c r="AY178" s="56"/>
      <c r="BA178" s="56"/>
      <c r="BC178" s="56"/>
      <c r="BW178" s="53">
        <f>+D178+F178+H178+J178+L178+N178+P178+T178+R178+V178+X178+Z178+AB178+AD178+AF178+AH178+AJ178+AL178+AN178+AP178+AR178+AT178+AV178+AX178+AZ178+BB178+BD178+BF178+BH178+BJ178+BL178+BN178+BP178+BR178+BT178+BV178</f>
        <v>126</v>
      </c>
      <c r="BX178" s="53">
        <f>+D178+P178+AB178+AF178+AL178+AR178+AV178+BH178+BL178+BV178</f>
        <v>0</v>
      </c>
      <c r="BY178" s="53">
        <f>+L178+N178+V178+AD178+BD178+BJ178</f>
        <v>0</v>
      </c>
      <c r="BZ178" s="53">
        <f>+H178+J178+R178+AN178+BB178+BR178</f>
        <v>46</v>
      </c>
      <c r="CA178" s="53">
        <f>+F178+T178+X178+AJ178+AP178+AX178+BN178+BP178+BT178</f>
        <v>80</v>
      </c>
      <c r="CB178" s="26">
        <f>+AH178+AT178+AZ178+BF178</f>
        <v>0</v>
      </c>
    </row>
    <row r="179" spans="1:80" ht="15">
      <c r="A179" s="62" t="s">
        <v>545</v>
      </c>
      <c r="B179" s="77" t="s">
        <v>3</v>
      </c>
      <c r="C179" s="53"/>
      <c r="E179" s="53"/>
      <c r="G179" s="53"/>
      <c r="I179" s="53"/>
      <c r="K179" s="53"/>
      <c r="M179" s="53"/>
      <c r="O179" s="53"/>
      <c r="Q179" s="53"/>
      <c r="S179" s="53"/>
      <c r="U179" s="53"/>
      <c r="W179" s="53"/>
      <c r="Y179" s="53"/>
      <c r="AA179" s="53"/>
      <c r="AC179" s="53"/>
      <c r="AE179" s="56" t="s">
        <v>7</v>
      </c>
      <c r="AG179" s="56"/>
      <c r="AI179" s="56"/>
      <c r="AK179" s="56"/>
      <c r="AM179" s="56"/>
      <c r="AO179" s="56"/>
      <c r="AQ179" s="56"/>
      <c r="AS179" s="56"/>
      <c r="AU179" s="56"/>
      <c r="AW179" s="56"/>
      <c r="AY179" s="56"/>
      <c r="BA179" s="56"/>
      <c r="BC179" s="56"/>
      <c r="BI179" s="53" t="s">
        <v>7</v>
      </c>
      <c r="BW179" s="53">
        <f>+D179+F179+H179+J179+L179+N179+P179+T179+R179+V179+X179+Z179+AB179+AD179+AF179+AH179+AJ179+AL179+AN179+AP179+AR179+AT179+AV179+AX179+AZ179+BB179+BD179+BF179+BH179+BJ179+BL179+BN179+BP179+BR179+BT179+BV179</f>
        <v>0</v>
      </c>
      <c r="BX179" s="53">
        <f>+D179+P179+AB179+AF179+AL179+AR179+AV179+BH179+BL179+BV179</f>
        <v>0</v>
      </c>
      <c r="BY179" s="53">
        <f>+L179+N179+V179+AD179+BD179+BJ179</f>
        <v>0</v>
      </c>
      <c r="BZ179" s="53">
        <f>+H179+J179+R179+AN179+BB179+BR179</f>
        <v>0</v>
      </c>
      <c r="CA179" s="53">
        <f>+F179+T179+X179+AJ179+AP179+AX179+BN179+BP179+BT179</f>
        <v>0</v>
      </c>
      <c r="CB179" s="26">
        <f>+AH179+AT179+AZ179+BF179</f>
        <v>0</v>
      </c>
    </row>
    <row r="180" spans="1:80" ht="15">
      <c r="A180" s="66" t="s">
        <v>207</v>
      </c>
      <c r="B180" s="74" t="s">
        <v>18</v>
      </c>
      <c r="C180" s="27" t="s">
        <v>249</v>
      </c>
      <c r="E180" s="53"/>
      <c r="G180" s="53"/>
      <c r="I180" s="53"/>
      <c r="K180" s="53" t="s">
        <v>19</v>
      </c>
      <c r="M180" s="53">
        <v>26</v>
      </c>
      <c r="N180" s="5">
        <v>5</v>
      </c>
      <c r="O180" s="53">
        <v>23</v>
      </c>
      <c r="P180" s="5">
        <v>8</v>
      </c>
      <c r="Q180" s="53"/>
      <c r="S180" s="53"/>
      <c r="U180" s="56">
        <v>34</v>
      </c>
      <c r="W180" s="56"/>
      <c r="Y180" s="56"/>
      <c r="AA180" s="53">
        <v>22</v>
      </c>
      <c r="AB180" s="23">
        <v>9</v>
      </c>
      <c r="AC180" s="53">
        <v>24</v>
      </c>
      <c r="AD180" s="23">
        <v>7</v>
      </c>
      <c r="AE180" s="53" t="s">
        <v>19</v>
      </c>
      <c r="AG180" s="53"/>
      <c r="AI180" s="53"/>
      <c r="AK180" s="56" t="s">
        <v>7</v>
      </c>
      <c r="AM180" s="56"/>
      <c r="AO180" s="56"/>
      <c r="AQ180" s="56">
        <v>40</v>
      </c>
      <c r="AS180" s="56"/>
      <c r="AU180" s="56" t="s">
        <v>7</v>
      </c>
      <c r="AW180" s="56"/>
      <c r="AY180" s="56"/>
      <c r="BA180" s="56"/>
      <c r="BC180" s="56" t="s">
        <v>7</v>
      </c>
      <c r="BG180" s="56">
        <v>35</v>
      </c>
      <c r="BI180" s="53">
        <v>25</v>
      </c>
      <c r="BJ180" s="52">
        <v>6</v>
      </c>
      <c r="BK180" s="53" t="s">
        <v>7</v>
      </c>
      <c r="BW180" s="53">
        <f>+D180+F180+H180+J180+L180+N180+P180+T180+R180+V180+X180+Z180+AB180+AD180+AF180+AH180+AJ180+AL180+AN180+AP180+AR180+AT180+AV180+AX180+AZ180+BB180+BD180+BF180+BH180+BJ180+BL180+BN180+BP180+BR180+BT180+BV180</f>
        <v>35</v>
      </c>
      <c r="BX180" s="53">
        <f>+D180+P180+AB180+AF180+AL180+AR180+AV180+BH180+BL180+BV180</f>
        <v>17</v>
      </c>
      <c r="BY180" s="53">
        <f>+L180+N180+V180+AD180+BD180+BJ180</f>
        <v>18</v>
      </c>
      <c r="BZ180" s="53">
        <f>+H180+J180+R180+AN180+BB180+BR180</f>
        <v>0</v>
      </c>
      <c r="CA180" s="53">
        <f>+F180+T180+X180+AJ180+AP180+AX180+BN180+BP180+BT180</f>
        <v>0</v>
      </c>
      <c r="CB180" s="26">
        <f>+AH180+AT180+AZ180+BF180</f>
        <v>0</v>
      </c>
    </row>
    <row r="181" spans="1:80" ht="15">
      <c r="A181" s="28" t="s">
        <v>245</v>
      </c>
      <c r="B181" s="74" t="s">
        <v>18</v>
      </c>
      <c r="C181" s="27">
        <v>44</v>
      </c>
      <c r="K181" s="53"/>
      <c r="M181" s="53"/>
      <c r="O181" s="53"/>
      <c r="Q181" s="53"/>
      <c r="S181" s="53"/>
      <c r="U181" s="53"/>
      <c r="W181" s="53"/>
      <c r="Y181" s="53"/>
      <c r="AA181" s="53"/>
      <c r="AC181" s="53"/>
      <c r="AE181" s="53"/>
      <c r="AG181" s="53"/>
      <c r="AI181" s="53"/>
      <c r="AK181" s="53"/>
      <c r="AM181" s="53"/>
      <c r="AO181" s="53"/>
      <c r="AQ181" s="53"/>
      <c r="AS181" s="53"/>
      <c r="AU181" s="56" t="s">
        <v>7</v>
      </c>
      <c r="AW181" s="56"/>
      <c r="AY181" s="56"/>
      <c r="BA181" s="56"/>
      <c r="BC181" s="56"/>
      <c r="BK181" s="53">
        <v>45</v>
      </c>
      <c r="BW181" s="53">
        <f>+D181+F181+H181+J181+L181+N181+P181+T181+R181+V181+X181+Z181+AB181+AD181+AF181+AH181+AJ181+AL181+AN181+AP181+AR181+AT181+AV181+AX181+AZ181+BB181+BD181+BF181+BH181+BJ181+BL181+BN181+BP181+BR181+BT181+BV181</f>
        <v>0</v>
      </c>
      <c r="BX181" s="53">
        <f>+D181+P181+AB181+AF181+AL181+AR181+AV181+BH181+BL181+BV181</f>
        <v>0</v>
      </c>
      <c r="BY181" s="53">
        <f>+L181+N181+V181+AD181+BD181+BJ181</f>
        <v>0</v>
      </c>
      <c r="BZ181" s="53">
        <f>+H181+J181+R181+AN181+BB181+BR181</f>
        <v>0</v>
      </c>
      <c r="CA181" s="53">
        <f>+F181+T181+X181+AJ181+AP181+AX181+BN181+BP181+BT181</f>
        <v>0</v>
      </c>
      <c r="CB181" s="26">
        <f>+AH181+AT181+AZ181+BF181</f>
        <v>0</v>
      </c>
    </row>
    <row r="182" spans="1:80" ht="15">
      <c r="A182" s="62" t="s">
        <v>563</v>
      </c>
      <c r="B182" s="77" t="s">
        <v>10</v>
      </c>
      <c r="C182" s="53"/>
      <c r="E182" s="53"/>
      <c r="G182" s="53"/>
      <c r="I182" s="53"/>
      <c r="K182" s="53"/>
      <c r="M182" s="53"/>
      <c r="O182" s="53"/>
      <c r="Q182" s="53"/>
      <c r="S182" s="53"/>
      <c r="U182" s="53"/>
      <c r="W182" s="53"/>
      <c r="Y182" s="53"/>
      <c r="AA182" s="53"/>
      <c r="AC182" s="53"/>
      <c r="AE182" s="53"/>
      <c r="AG182" s="25">
        <v>22</v>
      </c>
      <c r="AH182" s="23">
        <v>9</v>
      </c>
      <c r="AI182" s="56">
        <v>37</v>
      </c>
      <c r="AK182" s="56"/>
      <c r="AM182" s="56"/>
      <c r="AO182" s="56">
        <v>45</v>
      </c>
      <c r="AQ182" s="56" t="s">
        <v>7</v>
      </c>
      <c r="AS182" s="56" t="s">
        <v>7</v>
      </c>
      <c r="AU182" s="56"/>
      <c r="AW182" s="56">
        <v>45</v>
      </c>
      <c r="AY182" s="53">
        <v>8</v>
      </c>
      <c r="AZ182" s="52">
        <v>32</v>
      </c>
      <c r="BA182" s="56">
        <v>38</v>
      </c>
      <c r="BC182" s="56"/>
      <c r="BE182" s="53" t="s">
        <v>7</v>
      </c>
      <c r="BG182" s="56" t="s">
        <v>7</v>
      </c>
      <c r="BW182" s="53">
        <f>+D182+F182+H182+J182+L182+N182+P182+T182+R182+V182+X182+Z182+AB182+AD182+AF182+AH182+AJ182+AL182+AN182+AP182+AR182+AT182+AV182+AX182+AZ182+BB182+BD182+BF182+BH182+BJ182+BL182+BN182+BP182+BR182+BT182+BV182</f>
        <v>41</v>
      </c>
      <c r="BX182" s="53">
        <f>+D182+P182+AB182+AF182+AL182+AR182+AV182+BH182+BL182+BV182</f>
        <v>0</v>
      </c>
      <c r="BY182" s="53">
        <f>+L182+N182+V182+AD182+BD182+BJ182</f>
        <v>0</v>
      </c>
      <c r="BZ182" s="53">
        <f>+H182+J182+R182+AN182+BB182+BR182</f>
        <v>0</v>
      </c>
      <c r="CA182" s="53">
        <f>+F182+T182+X182+AJ182+AP182+AX182+BN182+BP182+BT182</f>
        <v>0</v>
      </c>
      <c r="CB182" s="26">
        <f>+AH182+AT182+AZ182+BF182</f>
        <v>41</v>
      </c>
    </row>
    <row r="183" spans="1:80" ht="15">
      <c r="A183" s="77" t="s">
        <v>294</v>
      </c>
      <c r="B183" s="74" t="s">
        <v>10</v>
      </c>
      <c r="C183" s="53"/>
      <c r="E183" s="6">
        <v>29</v>
      </c>
      <c r="F183" s="5">
        <v>2</v>
      </c>
      <c r="G183" s="27">
        <v>36</v>
      </c>
      <c r="I183" s="27" t="s">
        <v>331</v>
      </c>
      <c r="K183" s="27"/>
      <c r="M183" s="27"/>
      <c r="O183" s="27"/>
      <c r="Q183" s="56">
        <v>31</v>
      </c>
      <c r="S183" s="56">
        <v>35</v>
      </c>
      <c r="U183" s="56"/>
      <c r="W183" s="53">
        <v>17</v>
      </c>
      <c r="X183" s="23">
        <v>14</v>
      </c>
      <c r="Y183" s="53"/>
      <c r="AA183" s="53"/>
      <c r="AC183" s="53"/>
      <c r="AE183" s="53"/>
      <c r="AG183" s="56" t="s">
        <v>7</v>
      </c>
      <c r="AI183" s="53">
        <v>25</v>
      </c>
      <c r="AJ183" s="23">
        <v>6</v>
      </c>
      <c r="AK183" s="53"/>
      <c r="AM183" s="53">
        <v>27</v>
      </c>
      <c r="AN183" s="23">
        <v>4</v>
      </c>
      <c r="AO183" s="53">
        <v>25</v>
      </c>
      <c r="AP183" s="23">
        <v>6</v>
      </c>
      <c r="AQ183" s="56">
        <v>66</v>
      </c>
      <c r="AS183" s="53" t="s">
        <v>19</v>
      </c>
      <c r="AW183" s="53">
        <v>2</v>
      </c>
      <c r="AX183" s="52">
        <v>80</v>
      </c>
      <c r="AY183" s="53">
        <v>7</v>
      </c>
      <c r="AZ183" s="52">
        <v>36</v>
      </c>
      <c r="BA183" s="56">
        <v>31</v>
      </c>
      <c r="BC183" s="56"/>
      <c r="BE183" s="53">
        <v>26</v>
      </c>
      <c r="BF183" s="52">
        <v>5</v>
      </c>
      <c r="BM183" s="53" t="s">
        <v>331</v>
      </c>
      <c r="BO183" s="53">
        <v>38</v>
      </c>
      <c r="BQ183" s="53">
        <v>48</v>
      </c>
      <c r="BS183" s="53">
        <v>14</v>
      </c>
      <c r="BT183" s="73">
        <v>18</v>
      </c>
      <c r="BW183" s="53">
        <f>+D183+F183+H183+J183+L183+N183+P183+T183+R183+V183+X183+Z183+AB183+AD183+AF183+AH183+AJ183+AL183+AN183+AP183+AR183+AT183+AV183+AX183+AZ183+BB183+BD183+BF183+BH183+BJ183+BL183+BN183+BP183+BR183+BT183+BV183</f>
        <v>171</v>
      </c>
      <c r="BX183" s="53">
        <f>+D183+P183+AB183+AF183+AL183+AR183+AV183+BH183+BL183+BV183</f>
        <v>0</v>
      </c>
      <c r="BY183" s="53">
        <f>+L183+N183+V183+AD183+BD183+BJ183</f>
        <v>0</v>
      </c>
      <c r="BZ183" s="53">
        <f>+H183+J183+R183+AN183+BB183+BR183</f>
        <v>4</v>
      </c>
      <c r="CA183" s="53">
        <f>+F183+T183+X183+AJ183+AP183+AX183+BN183+BP183+BT183</f>
        <v>126</v>
      </c>
      <c r="CB183" s="26">
        <f>+AH183+AT183+AZ183+BF183</f>
        <v>41</v>
      </c>
    </row>
    <row r="184" spans="1:80" ht="15">
      <c r="A184" s="77" t="s">
        <v>295</v>
      </c>
      <c r="B184" s="74" t="s">
        <v>1</v>
      </c>
      <c r="E184" s="27">
        <v>58</v>
      </c>
      <c r="G184" s="27">
        <v>55</v>
      </c>
      <c r="I184" s="27" t="s">
        <v>331</v>
      </c>
      <c r="K184" s="27"/>
      <c r="M184" s="27"/>
      <c r="O184" s="27"/>
      <c r="Q184" s="27"/>
      <c r="S184" s="56">
        <v>45</v>
      </c>
      <c r="U184" s="56"/>
      <c r="W184" s="56" t="s">
        <v>329</v>
      </c>
      <c r="Y184" s="56"/>
      <c r="AA184" s="56"/>
      <c r="AC184" s="56"/>
      <c r="AE184" s="56"/>
      <c r="AG184" s="56"/>
      <c r="AI184" s="56"/>
      <c r="AK184" s="56"/>
      <c r="AM184" s="56"/>
      <c r="AO184" s="56"/>
      <c r="AQ184" s="56"/>
      <c r="AS184" s="56"/>
      <c r="AU184" s="56"/>
      <c r="AW184" s="56"/>
      <c r="AY184" s="56"/>
      <c r="BA184" s="56"/>
      <c r="BC184" s="56"/>
      <c r="BW184" s="53">
        <f>+D184+F184+H184+J184+L184+N184+P184+T184+R184+V184+X184+Z184+AB184+AD184+AF184+AH184+AJ184+AL184+AN184+AP184+AR184+AT184+AV184+AX184+AZ184+BB184+BD184+BF184+BH184+BJ184+BL184+BN184+BP184+BR184+BT184+BV184</f>
        <v>0</v>
      </c>
      <c r="BX184" s="53">
        <f>+D184+P184+AB184+AF184+AL184+AR184+AV184+BH184+BL184+BV184</f>
        <v>0</v>
      </c>
      <c r="BY184" s="53">
        <f>+L184+N184+V184+AD184+BD184+BJ184</f>
        <v>0</v>
      </c>
      <c r="BZ184" s="53">
        <f>+H184+J184+R184+AN184+BB184+BR184</f>
        <v>0</v>
      </c>
      <c r="CA184" s="53">
        <f>+F184+T184+X184+AJ184+AP184+AX184+BN184+BP184+BT184</f>
        <v>0</v>
      </c>
      <c r="CB184" s="26">
        <f>+AH184+AT184+AZ184+BF184</f>
        <v>0</v>
      </c>
    </row>
    <row r="185" spans="1:80" ht="15">
      <c r="A185" s="77" t="s">
        <v>296</v>
      </c>
      <c r="B185" s="74" t="s">
        <v>10</v>
      </c>
      <c r="C185" s="53"/>
      <c r="E185" s="27" t="s">
        <v>331</v>
      </c>
      <c r="G185" s="27">
        <v>60</v>
      </c>
      <c r="I185" s="27" t="s">
        <v>331</v>
      </c>
      <c r="K185" s="27"/>
      <c r="M185" s="27"/>
      <c r="O185" s="27"/>
      <c r="Q185" s="56">
        <v>43</v>
      </c>
      <c r="S185" s="56"/>
      <c r="U185" s="56"/>
      <c r="W185" s="53">
        <v>26</v>
      </c>
      <c r="X185" s="23">
        <v>5</v>
      </c>
      <c r="Y185" s="56"/>
      <c r="AA185" s="56"/>
      <c r="AC185" s="56"/>
      <c r="AE185" s="56"/>
      <c r="AG185" s="56" t="s">
        <v>7</v>
      </c>
      <c r="AI185" s="53">
        <v>26</v>
      </c>
      <c r="AJ185" s="23">
        <v>5</v>
      </c>
      <c r="AK185" s="53"/>
      <c r="AM185" s="53">
        <v>23</v>
      </c>
      <c r="AN185" s="23">
        <v>8</v>
      </c>
      <c r="AO185" s="56">
        <v>35</v>
      </c>
      <c r="AQ185" s="53"/>
      <c r="AS185" s="53"/>
      <c r="BA185" s="56" t="s">
        <v>331</v>
      </c>
      <c r="BC185" s="56">
        <v>47</v>
      </c>
      <c r="BI185" s="53" t="s">
        <v>7</v>
      </c>
      <c r="BM185" s="53">
        <v>44</v>
      </c>
      <c r="BO185" s="53">
        <v>36</v>
      </c>
      <c r="BQ185" s="53">
        <v>40</v>
      </c>
      <c r="BW185" s="53">
        <f>+D185+F185+H185+J185+L185+N185+P185+T185+R185+V185+X185+Z185+AB185+AD185+AF185+AH185+AJ185+AL185+AN185+AP185+AR185+AT185+AV185+AX185+AZ185+BB185+BD185+BF185+BH185+BJ185+BL185+BN185+BP185+BR185+BT185+BV185</f>
        <v>18</v>
      </c>
      <c r="BX185" s="53">
        <f>+D185+P185+AB185+AF185+AL185+AR185+AV185+BH185+BL185+BV185</f>
        <v>0</v>
      </c>
      <c r="BY185" s="53">
        <f>+L185+N185+V185+AD185+BD185+BJ185</f>
        <v>0</v>
      </c>
      <c r="BZ185" s="53">
        <f>+H185+J185+R185+AN185+BB185+BR185</f>
        <v>8</v>
      </c>
      <c r="CA185" s="53">
        <f>+F185+T185+X185+AJ185+AP185+AX185+BN185+BP185+BT185</f>
        <v>10</v>
      </c>
      <c r="CB185" s="26">
        <f>+AH185+AT185+AZ185+BF185</f>
        <v>0</v>
      </c>
    </row>
    <row r="186" spans="1:80" ht="15">
      <c r="A186" s="66" t="s">
        <v>461</v>
      </c>
      <c r="B186" s="74" t="s">
        <v>10</v>
      </c>
      <c r="C186" s="53"/>
      <c r="E186" s="53"/>
      <c r="G186" s="53"/>
      <c r="I186" s="53"/>
      <c r="K186" s="53"/>
      <c r="M186" s="53"/>
      <c r="O186" s="53"/>
      <c r="Q186" s="53"/>
      <c r="S186" s="53"/>
      <c r="U186" s="56" t="s">
        <v>7</v>
      </c>
      <c r="W186" s="56"/>
      <c r="Y186" s="56"/>
      <c r="AA186" s="56"/>
      <c r="AC186" s="56"/>
      <c r="AE186" s="56"/>
      <c r="AG186" s="56"/>
      <c r="AI186" s="56"/>
      <c r="AK186" s="56"/>
      <c r="AM186" s="56"/>
      <c r="AO186" s="56"/>
      <c r="AQ186" s="56"/>
      <c r="AS186" s="56"/>
      <c r="AU186" s="56"/>
      <c r="AW186" s="56"/>
      <c r="AY186" s="56"/>
      <c r="BA186" s="56"/>
      <c r="BC186" s="56"/>
      <c r="BW186" s="53">
        <f>+D186+F186+H186+J186+L186+N186+P186+T186+R186+V186+X186+Z186+AB186+AD186+AF186+AH186+AJ186+AL186+AN186+AP186+AR186+AT186+AV186+AX186+AZ186+BB186+BD186+BF186+BH186+BJ186+BL186+BN186+BP186+BR186+BT186+BV186</f>
        <v>0</v>
      </c>
      <c r="BX186" s="53">
        <f>+D186+P186+AB186+AF186+AL186+AR186+AV186+BH186+BL186+BV186</f>
        <v>0</v>
      </c>
      <c r="BY186" s="6">
        <f>+L186+N186+V186+AD186+BD186+BJ186</f>
        <v>0</v>
      </c>
      <c r="BZ186" s="53">
        <f>+H186+J186+R186+AN186+BB186+BR186</f>
        <v>0</v>
      </c>
      <c r="CA186" s="53">
        <f>+F186+T186+X186+AJ186+AP186+AX186+BN186+BP186+BT186</f>
        <v>0</v>
      </c>
      <c r="CB186" s="26">
        <f>+AH186+AT186+AZ186+BF186</f>
        <v>0</v>
      </c>
    </row>
    <row r="187" spans="1:81" ht="15">
      <c r="A187" s="77" t="s">
        <v>297</v>
      </c>
      <c r="B187" s="74" t="s">
        <v>14</v>
      </c>
      <c r="C187" s="53"/>
      <c r="E187" s="27" t="s">
        <v>331</v>
      </c>
      <c r="G187" s="53"/>
      <c r="I187" s="27">
        <v>42</v>
      </c>
      <c r="K187" s="27"/>
      <c r="M187" s="27"/>
      <c r="O187" s="27"/>
      <c r="Q187" s="27"/>
      <c r="S187" s="56">
        <v>57</v>
      </c>
      <c r="U187" s="56"/>
      <c r="W187" s="56">
        <v>34</v>
      </c>
      <c r="Y187" s="56"/>
      <c r="AA187" s="56"/>
      <c r="AC187" s="56"/>
      <c r="AE187" s="56"/>
      <c r="AG187" s="56"/>
      <c r="AI187" s="56">
        <v>38</v>
      </c>
      <c r="AK187" s="56"/>
      <c r="AM187" s="56"/>
      <c r="AO187" s="56"/>
      <c r="AQ187" s="56"/>
      <c r="AS187" s="56"/>
      <c r="AU187" s="56"/>
      <c r="AW187" s="56"/>
      <c r="AY187" s="56"/>
      <c r="BA187" s="56"/>
      <c r="BC187" s="56"/>
      <c r="BM187" s="53">
        <v>23</v>
      </c>
      <c r="BN187" s="73">
        <v>8</v>
      </c>
      <c r="BO187" s="53" t="s">
        <v>331</v>
      </c>
      <c r="BQ187" s="53">
        <v>41</v>
      </c>
      <c r="BW187" s="53">
        <f>+D187+F187+H187+J187+L187+N187+P187+T187+R187+V187+X187+Z187+AB187+AD187+AF187+AH187+AJ187+AL187+AN187+AP187+AR187+AT187+AV187+AX187+AZ187+BB187+BD187+BF187+BH187+BJ187+BL187+BN187+BP187+BR187+BT187+BV187</f>
        <v>8</v>
      </c>
      <c r="BX187" s="53">
        <f>+D187+P187+AB187+AF187+AL187+AR187+AV187+BH187+BL187+BV187</f>
        <v>0</v>
      </c>
      <c r="BY187" s="6">
        <f>+L187+N187+V187+AD187+BD187+BJ187</f>
        <v>0</v>
      </c>
      <c r="BZ187" s="53">
        <f>+H187+J187+R187+AN187+BB187+BR187</f>
        <v>0</v>
      </c>
      <c r="CA187" s="53">
        <f>+F187+T187+X187+AJ187+AP187+AX187+BN187+BP187+BT187</f>
        <v>8</v>
      </c>
      <c r="CB187" s="26">
        <f>+AH187+AT187+AZ187+BF187</f>
        <v>0</v>
      </c>
      <c r="CC187" s="74"/>
    </row>
    <row r="188" spans="1:80" ht="15">
      <c r="A188" s="62" t="s">
        <v>523</v>
      </c>
      <c r="B188" s="77" t="s">
        <v>3</v>
      </c>
      <c r="C188" s="53"/>
      <c r="E188" s="53"/>
      <c r="G188" s="53"/>
      <c r="I188" s="53"/>
      <c r="K188" s="53"/>
      <c r="M188" s="53"/>
      <c r="O188" s="53"/>
      <c r="Q188" s="53"/>
      <c r="S188" s="53"/>
      <c r="U188" s="53"/>
      <c r="W188" s="53"/>
      <c r="Y188" s="53"/>
      <c r="AA188" s="56">
        <v>59</v>
      </c>
      <c r="AC188" s="56"/>
      <c r="AE188" s="56" t="s">
        <v>7</v>
      </c>
      <c r="AG188" s="56"/>
      <c r="AI188" s="56"/>
      <c r="AK188" s="56"/>
      <c r="AM188" s="56"/>
      <c r="AO188" s="56"/>
      <c r="AQ188" s="56"/>
      <c r="AS188" s="56"/>
      <c r="AU188" s="56"/>
      <c r="AW188" s="56"/>
      <c r="AY188" s="56"/>
      <c r="BA188" s="56"/>
      <c r="BC188" s="56"/>
      <c r="BW188" s="53">
        <f>+D188+F188+H188+J188+L188+N188+P188+T188+R188+V188+X188+Z188+AB188+AD188+AF188+AH188+AJ188+AL188+AN188+AP188+AR188+AT188+AV188+AX188+AZ188+BB188+BD188+BF188+BH188+BJ188+BL188+BN188+BP188+BR188+BT188+BV188</f>
        <v>0</v>
      </c>
      <c r="BX188" s="53">
        <f>+D188+P188+AB188+AF188+AL188+AR188+AV188+BH188+BL188+BV188</f>
        <v>0</v>
      </c>
      <c r="BY188" s="6">
        <f>+L188+N188+V188+AD188+BD188+BJ188</f>
        <v>0</v>
      </c>
      <c r="BZ188" s="53">
        <f>+H188+J188+R188+AN188+BB188+BR188</f>
        <v>0</v>
      </c>
      <c r="CA188" s="53">
        <f>+F188+T188+X188+AJ188+AP188+AX188+BN188+BP188+BT188</f>
        <v>0</v>
      </c>
      <c r="CB188" s="26">
        <f>+AH188+AT188+AZ188+BF188</f>
        <v>0</v>
      </c>
    </row>
    <row r="189" spans="1:80" ht="15">
      <c r="A189" s="66" t="s">
        <v>224</v>
      </c>
      <c r="B189" s="74" t="s">
        <v>1</v>
      </c>
      <c r="C189" s="27" t="s">
        <v>7</v>
      </c>
      <c r="G189" s="53"/>
      <c r="I189" s="53"/>
      <c r="K189" s="53"/>
      <c r="M189" s="27" t="s">
        <v>7</v>
      </c>
      <c r="O189" s="56" t="s">
        <v>7</v>
      </c>
      <c r="Q189" s="56"/>
      <c r="S189" s="56"/>
      <c r="U189" s="56">
        <v>31</v>
      </c>
      <c r="W189" s="56"/>
      <c r="Y189" s="56"/>
      <c r="AA189" s="56">
        <v>38</v>
      </c>
      <c r="AC189" s="56">
        <v>34</v>
      </c>
      <c r="AE189" s="56">
        <v>40</v>
      </c>
      <c r="AG189" s="56"/>
      <c r="AI189" s="56"/>
      <c r="AK189" s="56"/>
      <c r="AM189" s="56"/>
      <c r="AO189" s="56"/>
      <c r="AQ189" s="56">
        <v>51</v>
      </c>
      <c r="AS189" s="56"/>
      <c r="AU189" s="56" t="s">
        <v>7</v>
      </c>
      <c r="AW189" s="56"/>
      <c r="AY189" s="56"/>
      <c r="BA189" s="53">
        <v>6</v>
      </c>
      <c r="BB189" s="52">
        <v>40</v>
      </c>
      <c r="BC189" s="53">
        <v>24</v>
      </c>
      <c r="BD189" s="52">
        <v>7</v>
      </c>
      <c r="BE189" s="53">
        <v>11</v>
      </c>
      <c r="BF189" s="52">
        <v>24</v>
      </c>
      <c r="BG189" s="56" t="s">
        <v>7</v>
      </c>
      <c r="BI189" s="53">
        <v>2</v>
      </c>
      <c r="BJ189" s="52">
        <v>80</v>
      </c>
      <c r="BK189" s="53" t="s">
        <v>7</v>
      </c>
      <c r="BW189" s="53">
        <f>+D189+F189+H189+J189+L189+N189+P189+T189+R189+V189+X189+Z189+AB189+AD189+AF189+AH189+AJ189+AL189+AN189+AP189+AR189+AT189+AV189+AX189+AZ189+BB189+BD189+BF189+BH189+BJ189+BL189+BN189+BP189+BR189+BT189+BV189</f>
        <v>151</v>
      </c>
      <c r="BX189" s="53">
        <f>+D189+P189+AB189+AF189+AL189+AR189+AV189+BH189+BL189+BV189</f>
        <v>0</v>
      </c>
      <c r="BY189" s="6">
        <f>+L189+N189+V189+AD189+BD189+BJ189</f>
        <v>87</v>
      </c>
      <c r="BZ189" s="53">
        <f>+H189+J189+R189+AN189+BB189+BR189</f>
        <v>40</v>
      </c>
      <c r="CA189" s="53">
        <f>+F189+T189+X189+AJ189+AP189+AX189+BN189+BP189+BT189</f>
        <v>0</v>
      </c>
      <c r="CB189" s="26">
        <f>+AH189+AT189+AZ189+BF189</f>
        <v>24</v>
      </c>
    </row>
    <row r="190" spans="1:80" ht="15">
      <c r="A190" s="66" t="s">
        <v>434</v>
      </c>
      <c r="B190" s="66" t="s">
        <v>1</v>
      </c>
      <c r="C190" s="53"/>
      <c r="E190" s="53"/>
      <c r="G190" s="53"/>
      <c r="I190" s="53"/>
      <c r="K190" s="53"/>
      <c r="M190" s="53"/>
      <c r="O190" s="56" t="s">
        <v>7</v>
      </c>
      <c r="Q190" s="56"/>
      <c r="S190" s="56"/>
      <c r="U190" s="56" t="s">
        <v>7</v>
      </c>
      <c r="W190" s="56"/>
      <c r="Y190" s="56"/>
      <c r="AA190" s="56" t="s">
        <v>7</v>
      </c>
      <c r="AC190" s="56"/>
      <c r="AE190" s="56" t="s">
        <v>7</v>
      </c>
      <c r="AG190" s="56"/>
      <c r="AI190" s="56"/>
      <c r="AK190" s="56"/>
      <c r="AM190" s="56"/>
      <c r="AO190" s="56"/>
      <c r="AQ190" s="56">
        <v>54</v>
      </c>
      <c r="AS190" s="56"/>
      <c r="AU190" s="56">
        <v>53</v>
      </c>
      <c r="AW190" s="56"/>
      <c r="AY190" s="56"/>
      <c r="BA190" s="56"/>
      <c r="BC190" s="56"/>
      <c r="BW190" s="53">
        <f>+D190+F190+H190+J190+L190+N190+P190+T190+R190+V190+X190+Z190+AB190+AD190+AF190+AH190+AJ190+AL190+AN190+AP190+AR190+AT190+AV190+AX190+AZ190+BB190+BD190+BF190+BH190+BJ190+BL190+BN190+BP190+BR190+BT190+BV190</f>
        <v>0</v>
      </c>
      <c r="BX190" s="53">
        <f>+D190+P190+AB190+AF190+AL190+AR190+AV190+BH190+BL190+BV190</f>
        <v>0</v>
      </c>
      <c r="BY190" s="6">
        <f>+L190+N190+V190+AD190+BD190+BJ190</f>
        <v>0</v>
      </c>
      <c r="BZ190" s="53">
        <f>+H190+J190+R190+AN190+BB190+BR190</f>
        <v>0</v>
      </c>
      <c r="CA190" s="53">
        <f>+F190+T190+X190+AJ190+AP190+AX190+BN190+BP190+BT190</f>
        <v>0</v>
      </c>
      <c r="CB190" s="26">
        <f>+AH190+AT190+AZ190+BF190</f>
        <v>0</v>
      </c>
    </row>
    <row r="191" spans="1:80" ht="15">
      <c r="A191" s="66" t="s">
        <v>435</v>
      </c>
      <c r="B191" s="66" t="s">
        <v>10</v>
      </c>
      <c r="G191" s="53"/>
      <c r="I191" s="53"/>
      <c r="K191" s="53"/>
      <c r="M191" s="53"/>
      <c r="O191" s="56" t="s">
        <v>7</v>
      </c>
      <c r="Q191" s="56"/>
      <c r="S191" s="56"/>
      <c r="U191" s="56"/>
      <c r="W191" s="56">
        <v>39</v>
      </c>
      <c r="Y191" s="56"/>
      <c r="AA191" s="56"/>
      <c r="AC191" s="56"/>
      <c r="AE191" s="56"/>
      <c r="AG191" s="56" t="s">
        <v>7</v>
      </c>
      <c r="AI191" s="56"/>
      <c r="AK191" s="56"/>
      <c r="AM191" s="56"/>
      <c r="AO191" s="56"/>
      <c r="AQ191" s="56"/>
      <c r="AS191" s="56"/>
      <c r="AU191" s="56"/>
      <c r="AW191" s="56"/>
      <c r="AY191" s="56"/>
      <c r="BA191" s="56"/>
      <c r="BC191" s="56"/>
      <c r="BW191" s="53">
        <f>+D191+F191+H191+J191+L191+N191+P191+T191+R191+V191+X191+Z191+AB191+AD191+AF191+AH191+AJ191+AL191+AN191+AP191+AR191+AT191+AV191+AX191+AZ191+BB191+BD191+BF191+BH191+BJ191+BL191+BN191+BP191+BR191+BT191+BV191</f>
        <v>0</v>
      </c>
      <c r="BX191" s="53">
        <f>+D191+P191+AB191+AF191+AL191+AR191+AV191+BH191+BL191+BV191</f>
        <v>0</v>
      </c>
      <c r="BY191" s="6">
        <f>+L191+N191+V191+AD191+BD191+BJ191</f>
        <v>0</v>
      </c>
      <c r="BZ191" s="53">
        <f>+H191+J191+R191+AN191+BB191+BR191</f>
        <v>0</v>
      </c>
      <c r="CA191" s="53">
        <f>+F191+T191+X191+AJ191+AP191+AX191+BN191+BP191+BT191</f>
        <v>0</v>
      </c>
      <c r="CB191" s="26">
        <f>+AH191+AT191+AZ191+BF191</f>
        <v>0</v>
      </c>
    </row>
    <row r="192" spans="1:80" ht="15">
      <c r="A192" s="28" t="s">
        <v>427</v>
      </c>
      <c r="B192" s="66" t="s">
        <v>8</v>
      </c>
      <c r="C192" s="53"/>
      <c r="E192" s="53"/>
      <c r="G192" s="53"/>
      <c r="I192" s="53"/>
      <c r="K192" s="53"/>
      <c r="M192" s="27" t="s">
        <v>7</v>
      </c>
      <c r="O192" s="27"/>
      <c r="Q192" s="27"/>
      <c r="S192" s="27"/>
      <c r="U192" s="56" t="s">
        <v>7</v>
      </c>
      <c r="W192" s="56"/>
      <c r="Y192" s="56"/>
      <c r="AA192" s="56"/>
      <c r="AC192" s="56">
        <v>43</v>
      </c>
      <c r="AE192" s="56"/>
      <c r="AG192" s="56"/>
      <c r="AI192" s="56"/>
      <c r="AK192" s="56"/>
      <c r="AM192" s="56"/>
      <c r="AO192" s="56"/>
      <c r="AQ192" s="56"/>
      <c r="AS192" s="56"/>
      <c r="AU192" s="56"/>
      <c r="AW192" s="56"/>
      <c r="AY192" s="56"/>
      <c r="BA192" s="56"/>
      <c r="BC192" s="56" t="s">
        <v>7</v>
      </c>
      <c r="BI192" s="53" t="s">
        <v>7</v>
      </c>
      <c r="BW192" s="53">
        <f>+D192+F192+H192+J192+L192+N192+P192+T192+R192+V192+X192+Z192+AB192+AD192+AF192+AH192+AJ192+AL192+AN192+AP192+AR192+AT192+AV192+AX192+AZ192+BB192+BD192+BF192+BH192+BJ192+BL192+BN192+BP192+BR192+BT192+BV192</f>
        <v>0</v>
      </c>
      <c r="BX192" s="53">
        <f>+D192+P192+AB192+AF192+AL192+AR192+AV192+BH192+BL192+BV192</f>
        <v>0</v>
      </c>
      <c r="BY192" s="6">
        <f>+L192+N192+V192+AD192+BD192+BJ192</f>
        <v>0</v>
      </c>
      <c r="BZ192" s="53">
        <f>+H192+J192+R192+AN192+BB192+BR192</f>
        <v>0</v>
      </c>
      <c r="CA192" s="53">
        <f>+F192+T192+X192+AJ192+AP192+AX192+BN192+BP192+BT192</f>
        <v>0</v>
      </c>
      <c r="CB192" s="26">
        <f>+AH192+AT192+AZ192+BF192</f>
        <v>0</v>
      </c>
    </row>
    <row r="193" spans="1:80" ht="15">
      <c r="A193" s="66" t="s">
        <v>401</v>
      </c>
      <c r="B193" s="66" t="s">
        <v>10</v>
      </c>
      <c r="C193" s="53"/>
      <c r="G193" s="53"/>
      <c r="I193" s="53"/>
      <c r="K193" s="53">
        <v>20</v>
      </c>
      <c r="L193" s="5">
        <v>11</v>
      </c>
      <c r="M193" s="27">
        <v>37</v>
      </c>
      <c r="O193" s="27"/>
      <c r="Q193" s="27"/>
      <c r="S193" s="27"/>
      <c r="U193" s="53">
        <v>14</v>
      </c>
      <c r="V193" s="15">
        <v>18</v>
      </c>
      <c r="W193" s="53"/>
      <c r="Y193" s="53"/>
      <c r="AA193" s="53"/>
      <c r="AC193" s="53">
        <v>26</v>
      </c>
      <c r="AD193" s="23">
        <v>5</v>
      </c>
      <c r="AE193" s="53"/>
      <c r="AG193" s="53"/>
      <c r="AI193" s="53"/>
      <c r="AK193" s="53"/>
      <c r="AM193" s="53"/>
      <c r="AO193" s="53"/>
      <c r="AQ193" s="53"/>
      <c r="AS193" s="53"/>
      <c r="BC193" s="53">
        <v>22</v>
      </c>
      <c r="BD193" s="52">
        <v>9</v>
      </c>
      <c r="BI193" s="53">
        <v>16</v>
      </c>
      <c r="BJ193" s="52">
        <v>15</v>
      </c>
      <c r="BW193" s="53">
        <f>+D193+F193+H193+J193+L193+N193+P193+T193+R193+V193+X193+Z193+AB193+AD193+AF193+AH193+AJ193+AL193+AN193+AP193+AR193+AT193+AV193+AX193+AZ193+BB193+BD193+BF193+BH193+BJ193+BL193+BN193+BP193+BR193+BT193+BV193</f>
        <v>58</v>
      </c>
      <c r="BX193" s="53">
        <f>+D193+P193+AB193+AF193+AL193+AR193+AV193+BH193+BL193+BV193</f>
        <v>0</v>
      </c>
      <c r="BY193" s="6">
        <f>+L193+N193+V193+AD193+BD193+BJ193</f>
        <v>58</v>
      </c>
      <c r="BZ193" s="53">
        <f>+H193+J193+R193+AN193+BB193+BR193</f>
        <v>0</v>
      </c>
      <c r="CA193" s="53">
        <f>+F193+T193+X193+AJ193+AP193+AX193+BN193+BP193+BT193</f>
        <v>0</v>
      </c>
      <c r="CB193" s="26">
        <f>+AH193+AT193+AZ193+BF193</f>
        <v>0</v>
      </c>
    </row>
    <row r="194" spans="1:80" ht="15">
      <c r="A194" s="77" t="s">
        <v>298</v>
      </c>
      <c r="B194" s="74" t="s">
        <v>1</v>
      </c>
      <c r="E194" s="27">
        <v>32</v>
      </c>
      <c r="G194" s="53"/>
      <c r="I194" s="27" t="s">
        <v>331</v>
      </c>
      <c r="K194" s="27"/>
      <c r="M194" s="27"/>
      <c r="O194" s="27"/>
      <c r="Q194" s="27"/>
      <c r="S194" s="56" t="s">
        <v>331</v>
      </c>
      <c r="U194" s="56"/>
      <c r="W194" s="56"/>
      <c r="Y194" s="56"/>
      <c r="AA194" s="56"/>
      <c r="AC194" s="56"/>
      <c r="AE194" s="56"/>
      <c r="AG194" s="22" t="s">
        <v>249</v>
      </c>
      <c r="AI194" s="56">
        <v>40</v>
      </c>
      <c r="AK194" s="56"/>
      <c r="AM194" s="56">
        <v>37</v>
      </c>
      <c r="AO194" s="53">
        <v>21</v>
      </c>
      <c r="AP194" s="23">
        <v>10</v>
      </c>
      <c r="AQ194" s="56"/>
      <c r="AS194" s="56"/>
      <c r="AU194" s="56"/>
      <c r="AW194" s="56">
        <v>34</v>
      </c>
      <c r="AY194" s="56"/>
      <c r="BA194" s="56"/>
      <c r="BC194" s="56"/>
      <c r="BM194" s="53">
        <v>33</v>
      </c>
      <c r="BO194" s="53">
        <v>43</v>
      </c>
      <c r="BW194" s="53">
        <f>+D194+F194+H194+J194+L194+N194+P194+T194+R194+V194+X194+Z194+AB194+AD194+AF194+AH194+AJ194+AL194+AN194+AP194+AR194+AT194+AV194+AX194+AZ194+BB194+BD194+BF194+BH194+BJ194+BL194+BN194+BP194+BR194+BT194+BV194</f>
        <v>10</v>
      </c>
      <c r="BX194" s="53">
        <f>+D194+P194+AB194+AF194+AL194+AR194+AV194+BH194+BL194+BV194</f>
        <v>0</v>
      </c>
      <c r="BY194" s="6">
        <f>+L194+N194+V194+AD194+BD194+BJ194</f>
        <v>0</v>
      </c>
      <c r="BZ194" s="53">
        <f>+H194+J194+R194+AN194+BB194+BR194</f>
        <v>0</v>
      </c>
      <c r="CA194" s="53">
        <f>+F194+T194+X194+AJ194+AP194+AX194+BN194+BP194+BT194</f>
        <v>10</v>
      </c>
      <c r="CB194" s="26">
        <f>+AH194+AT194+AZ194+BF194</f>
        <v>0</v>
      </c>
    </row>
    <row r="195" spans="1:80" ht="15">
      <c r="A195" s="66" t="s">
        <v>178</v>
      </c>
      <c r="B195" s="74" t="s">
        <v>5</v>
      </c>
      <c r="C195" s="53">
        <v>5</v>
      </c>
      <c r="D195" s="5">
        <v>45</v>
      </c>
      <c r="E195" s="53"/>
      <c r="G195" s="53"/>
      <c r="I195" s="53"/>
      <c r="K195" s="53"/>
      <c r="M195" s="53"/>
      <c r="O195" s="56" t="s">
        <v>7</v>
      </c>
      <c r="Q195" s="56"/>
      <c r="S195" s="56"/>
      <c r="U195" s="56"/>
      <c r="W195" s="56"/>
      <c r="Y195" s="56"/>
      <c r="AA195" s="53">
        <v>18</v>
      </c>
      <c r="AB195" s="23">
        <v>13</v>
      </c>
      <c r="AC195" s="53"/>
      <c r="AE195" s="53">
        <v>14</v>
      </c>
      <c r="AF195" s="23">
        <v>18</v>
      </c>
      <c r="AG195" s="53"/>
      <c r="AI195" s="53"/>
      <c r="AK195" s="53" t="s">
        <v>553</v>
      </c>
      <c r="AM195" s="53"/>
      <c r="AO195" s="53"/>
      <c r="AQ195" s="53">
        <v>10</v>
      </c>
      <c r="AR195" s="23">
        <v>26</v>
      </c>
      <c r="AS195" s="53"/>
      <c r="AU195" s="53">
        <v>12</v>
      </c>
      <c r="AV195" s="52">
        <v>22</v>
      </c>
      <c r="BG195" s="53">
        <v>7</v>
      </c>
      <c r="BH195" s="52">
        <v>36</v>
      </c>
      <c r="BK195" s="53" t="s">
        <v>19</v>
      </c>
      <c r="BU195" s="53" t="s">
        <v>7</v>
      </c>
      <c r="BW195" s="53">
        <f>+D195+F195+H195+J195+L195+N195+P195+T195+R195+V195+X195+Z195+AB195+AD195+AF195+AH195+AJ195+AL195+AN195+AP195+AR195+AT195+AV195+AX195+AZ195+BB195+BD195+BF195+BH195+BJ195+BL195+BN195+BP195+BR195+BT195+BV195</f>
        <v>160</v>
      </c>
      <c r="BX195" s="53">
        <f>+D195+P195+AB195+AF195+AL195+AR195+AV195+BH195+BL195+BV195</f>
        <v>160</v>
      </c>
      <c r="BY195" s="6">
        <f>+L195+N195+V195+AD195+BD195+BJ195</f>
        <v>0</v>
      </c>
      <c r="BZ195" s="53">
        <f>+H195+J195+R195+AN195+BB195+BR195</f>
        <v>0</v>
      </c>
      <c r="CA195" s="53">
        <f>+F195+T195+X195+AJ195+AP195+AX195+BN195+BP195+BT195</f>
        <v>0</v>
      </c>
      <c r="CB195" s="26">
        <f>+AH195+AT195+AZ195+BF195</f>
        <v>0</v>
      </c>
    </row>
    <row r="196" spans="1:80" ht="15">
      <c r="A196" s="62" t="s">
        <v>464</v>
      </c>
      <c r="B196" s="74" t="s">
        <v>167</v>
      </c>
      <c r="E196" s="53"/>
      <c r="G196" s="53"/>
      <c r="I196" s="53"/>
      <c r="K196" s="53"/>
      <c r="M196" s="53"/>
      <c r="O196" s="53"/>
      <c r="Q196" s="53"/>
      <c r="S196" s="53"/>
      <c r="U196" s="56">
        <v>53</v>
      </c>
      <c r="W196" s="56"/>
      <c r="Y196" s="56"/>
      <c r="AA196" s="56"/>
      <c r="AC196" s="56">
        <v>54</v>
      </c>
      <c r="AE196" s="56" t="s">
        <v>7</v>
      </c>
      <c r="AG196" s="56"/>
      <c r="AI196" s="56"/>
      <c r="AK196" s="56"/>
      <c r="AM196" s="56"/>
      <c r="AO196" s="56"/>
      <c r="AQ196" s="56"/>
      <c r="AS196" s="56"/>
      <c r="AU196" s="56"/>
      <c r="AW196" s="56"/>
      <c r="AY196" s="56"/>
      <c r="BA196" s="56"/>
      <c r="BC196" s="56"/>
      <c r="BW196" s="53">
        <f>+D196+F196+H196+J196+L196+N196+P196+T196+R196+V196+X196+Z196+AB196+AD196+AF196+AH196+AJ196+AL196+AN196+AP196+AR196+AT196+AV196+AX196+AZ196+BB196+BD196+BF196+BH196+BJ196+BL196+BN196+BP196+BR196+BT196+BV196</f>
        <v>0</v>
      </c>
      <c r="BX196" s="53">
        <f>+D196+P196+AB196+AF196+AL196+AR196+AV196+BH196+BL196+BV196</f>
        <v>0</v>
      </c>
      <c r="BY196" s="6">
        <f>+L196+N196+V196+AD196+BD196+BJ196</f>
        <v>0</v>
      </c>
      <c r="BZ196" s="53">
        <f>+H196+J196+R196+AN196+BB196+BR196</f>
        <v>0</v>
      </c>
      <c r="CA196" s="53">
        <f>+F196+T196+X196+AJ196+AP196+AX196+BN196+BP196+BT196</f>
        <v>0</v>
      </c>
      <c r="CB196" s="26">
        <f>+AH196+AT196+AZ196+BF196</f>
        <v>0</v>
      </c>
    </row>
    <row r="197" spans="1:80" ht="15">
      <c r="A197" s="77" t="s">
        <v>299</v>
      </c>
      <c r="B197" s="74" t="s">
        <v>5</v>
      </c>
      <c r="C197" s="53"/>
      <c r="E197" s="6">
        <v>25</v>
      </c>
      <c r="F197" s="5">
        <v>6</v>
      </c>
      <c r="G197" s="25">
        <v>21</v>
      </c>
      <c r="H197" s="5">
        <v>10</v>
      </c>
      <c r="I197" s="27">
        <v>43</v>
      </c>
      <c r="K197" s="27"/>
      <c r="M197" s="27"/>
      <c r="O197" s="27"/>
      <c r="Q197" s="56" t="s">
        <v>331</v>
      </c>
      <c r="S197" s="53">
        <v>25</v>
      </c>
      <c r="T197" s="15">
        <v>6</v>
      </c>
      <c r="U197" s="53"/>
      <c r="W197" s="56">
        <v>32</v>
      </c>
      <c r="Y197" s="53"/>
      <c r="AE197" s="53"/>
      <c r="AG197" s="25">
        <v>20</v>
      </c>
      <c r="AH197" s="23">
        <v>11</v>
      </c>
      <c r="AI197" s="53">
        <v>22</v>
      </c>
      <c r="AJ197" s="23">
        <v>9</v>
      </c>
      <c r="AK197" s="53"/>
      <c r="AM197" s="53">
        <v>26</v>
      </c>
      <c r="AN197" s="23">
        <v>5</v>
      </c>
      <c r="AO197" s="56" t="s">
        <v>331</v>
      </c>
      <c r="AQ197" s="53"/>
      <c r="AS197" s="53"/>
      <c r="AW197" s="53">
        <v>4</v>
      </c>
      <c r="AX197" s="52">
        <v>50</v>
      </c>
      <c r="AY197" s="53">
        <v>19</v>
      </c>
      <c r="AZ197" s="52">
        <v>12</v>
      </c>
      <c r="BA197" s="53">
        <v>25</v>
      </c>
      <c r="BB197" s="52">
        <v>6</v>
      </c>
      <c r="BE197" s="53">
        <v>25</v>
      </c>
      <c r="BF197" s="52">
        <v>6</v>
      </c>
      <c r="BM197" s="53">
        <v>15</v>
      </c>
      <c r="BN197" s="73">
        <v>16</v>
      </c>
      <c r="BO197" s="53">
        <v>25</v>
      </c>
      <c r="BP197" s="73">
        <v>6</v>
      </c>
      <c r="BQ197" s="53">
        <v>3</v>
      </c>
      <c r="BR197" s="73">
        <v>60</v>
      </c>
      <c r="BS197" s="53">
        <v>2</v>
      </c>
      <c r="BT197" s="73">
        <v>80</v>
      </c>
      <c r="BW197" s="53">
        <f>+D197+F197+H197+J197+L197+N197+P197+T197+R197+V197+X197+Z197+AB197+AD197+AF197+AH197+AJ197+AL197+AN197+AP197+AR197+AT197+AV197+AX197+AZ197+BB197+BD197+BF197+BH197+BJ197+BL197+BN197+BP197+BR197+BT197+BV197</f>
        <v>283</v>
      </c>
      <c r="BX197" s="53">
        <f>+D197+P197+AB197+AF197+AL197+AR197+AV197+BH197+BL197+BV197</f>
        <v>0</v>
      </c>
      <c r="BY197" s="6">
        <f>+L197+N197+V197+AD197+BD197+BJ197</f>
        <v>0</v>
      </c>
      <c r="BZ197" s="53">
        <f>+H197+J197+R197+AN197+BB197+BR197</f>
        <v>81</v>
      </c>
      <c r="CA197" s="53">
        <f>+F197+T197+X197+AJ197+AP197+AX197+BN197+BP197+BT197</f>
        <v>173</v>
      </c>
      <c r="CB197" s="26">
        <f>+AH197+AT197+AZ197+BF197</f>
        <v>29</v>
      </c>
    </row>
    <row r="198" spans="1:80" ht="15">
      <c r="A198" s="66" t="s">
        <v>173</v>
      </c>
      <c r="B198" s="74" t="s">
        <v>5</v>
      </c>
      <c r="C198" s="27" t="s">
        <v>7</v>
      </c>
      <c r="E198" s="53">
        <v>22</v>
      </c>
      <c r="F198" s="5">
        <v>9</v>
      </c>
      <c r="G198" s="25">
        <v>8</v>
      </c>
      <c r="H198" s="5">
        <v>32</v>
      </c>
      <c r="I198" s="25">
        <v>12</v>
      </c>
      <c r="J198" s="5">
        <v>22</v>
      </c>
      <c r="K198" s="27" t="s">
        <v>352</v>
      </c>
      <c r="M198" s="53">
        <v>5</v>
      </c>
      <c r="N198" s="5">
        <v>45</v>
      </c>
      <c r="O198" s="53">
        <v>2</v>
      </c>
      <c r="P198" s="5">
        <v>80</v>
      </c>
      <c r="Q198" s="53">
        <v>4</v>
      </c>
      <c r="R198" s="15">
        <v>50</v>
      </c>
      <c r="S198" s="53"/>
      <c r="U198" s="56" t="s">
        <v>7</v>
      </c>
      <c r="W198" s="56"/>
      <c r="Y198" s="53">
        <v>5</v>
      </c>
      <c r="Z198" s="23">
        <v>30</v>
      </c>
      <c r="AA198" s="53">
        <v>10</v>
      </c>
      <c r="AB198" s="23">
        <v>26</v>
      </c>
      <c r="AC198" s="53">
        <v>4</v>
      </c>
      <c r="AD198" s="23">
        <v>50</v>
      </c>
      <c r="AE198" s="56" t="s">
        <v>7</v>
      </c>
      <c r="AG198" s="25">
        <v>5</v>
      </c>
      <c r="AH198" s="23">
        <v>45</v>
      </c>
      <c r="AI198" s="25"/>
      <c r="AK198" s="53">
        <v>5</v>
      </c>
      <c r="AL198" s="23">
        <v>45</v>
      </c>
      <c r="AM198" s="56" t="s">
        <v>331</v>
      </c>
      <c r="AO198" s="53"/>
      <c r="AQ198" s="56" t="s">
        <v>7</v>
      </c>
      <c r="AS198" s="53"/>
      <c r="AU198" s="53">
        <v>9</v>
      </c>
      <c r="AV198" s="52">
        <v>29</v>
      </c>
      <c r="BA198" s="53">
        <v>2</v>
      </c>
      <c r="BB198" s="52">
        <v>80</v>
      </c>
      <c r="BC198" s="53">
        <v>27</v>
      </c>
      <c r="BD198" s="52">
        <v>4</v>
      </c>
      <c r="BW198" s="53">
        <f>+D198+F198+H198+J198+L198+N198+P198+T198+R198+V198+X198+Z198+AB198+AD198+AF198+AH198+AJ198+AL198+AN198+AP198+AR198+AT198+AV198+AX198+AZ198+BB198+BD198+BF198+BH198+BJ198+BL198+BN198+BP198+BR198+BT198+BV198</f>
        <v>547</v>
      </c>
      <c r="BX198" s="53">
        <f>+D198+P198+AB198+AF198+AL198+AR198+AV198+BH198+BL198+BV198</f>
        <v>180</v>
      </c>
      <c r="BY198" s="6">
        <f>+L198+N198+V198+AD198+BD198+BJ198</f>
        <v>99</v>
      </c>
      <c r="BZ198" s="53">
        <f>+H198+J198+R198+AN198+BB198+BR198</f>
        <v>184</v>
      </c>
      <c r="CA198" s="53">
        <f>+F198+T198+X198+AJ198+AP198+AX198+BN198+BP198+BT198</f>
        <v>9</v>
      </c>
      <c r="CB198" s="26">
        <f>+AH198+AT198+AZ198+BF198</f>
        <v>45</v>
      </c>
    </row>
    <row r="199" spans="1:80" ht="15">
      <c r="A199" s="66" t="s">
        <v>244</v>
      </c>
      <c r="B199" s="74" t="s">
        <v>18</v>
      </c>
      <c r="C199" s="27" t="s">
        <v>7</v>
      </c>
      <c r="G199" s="53"/>
      <c r="I199" s="53"/>
      <c r="K199" s="53"/>
      <c r="M199" s="53"/>
      <c r="O199" s="53"/>
      <c r="Q199" s="53"/>
      <c r="S199" s="53"/>
      <c r="U199" s="53"/>
      <c r="W199" s="53"/>
      <c r="Y199" s="53"/>
      <c r="AA199" s="53"/>
      <c r="AC199" s="53"/>
      <c r="AE199" s="53"/>
      <c r="AG199" s="53"/>
      <c r="AI199" s="53"/>
      <c r="AK199" s="53"/>
      <c r="AM199" s="53"/>
      <c r="AO199" s="53"/>
      <c r="AQ199" s="53"/>
      <c r="AS199" s="53"/>
      <c r="BW199" s="53">
        <f>+D199+F199+H199+J199+L199+N199+P199+T199+R199+V199+X199+Z199+AB199+AD199+AF199+AH199+AJ199+AL199+AN199+AP199+AR199+AT199+AV199+AX199+AZ199+BB199+BD199+BF199+BH199+BJ199+BL199+BN199+BP199+BR199+BT199+BV199</f>
        <v>0</v>
      </c>
      <c r="BX199" s="53">
        <f>+D199+P199+AB199+AF199+AL199+AR199+AV199+BH199+BL199+BV199</f>
        <v>0</v>
      </c>
      <c r="BY199" s="6">
        <f>+L199+N199+V199+AD199+BD199+BJ199</f>
        <v>0</v>
      </c>
      <c r="BZ199" s="53">
        <f>+H199+J199+R199+AN199+BB199+BR199</f>
        <v>0</v>
      </c>
      <c r="CA199" s="53">
        <f>+F199+T199+X199+AJ199+AP199+AX199+BN199+BP199+BT199</f>
        <v>0</v>
      </c>
      <c r="CB199" s="26">
        <f>+AH199+AT199+AZ199+BF199</f>
        <v>0</v>
      </c>
    </row>
    <row r="200" spans="1:80" ht="15">
      <c r="A200" s="66" t="s">
        <v>180</v>
      </c>
      <c r="B200" s="74" t="s">
        <v>10</v>
      </c>
      <c r="C200" s="27" t="s">
        <v>7</v>
      </c>
      <c r="E200" s="53"/>
      <c r="G200" s="56"/>
      <c r="I200" s="56"/>
      <c r="K200" s="56"/>
      <c r="M200" s="56"/>
      <c r="O200" s="56" t="s">
        <v>7</v>
      </c>
      <c r="Q200" s="56"/>
      <c r="S200" s="56"/>
      <c r="U200" s="56"/>
      <c r="W200" s="56"/>
      <c r="Y200" s="56"/>
      <c r="AA200" s="53">
        <v>4</v>
      </c>
      <c r="AB200" s="23">
        <v>50</v>
      </c>
      <c r="AC200" s="53"/>
      <c r="AE200" s="56" t="s">
        <v>7</v>
      </c>
      <c r="AG200" s="56"/>
      <c r="AI200" s="56"/>
      <c r="AK200" s="53">
        <v>12</v>
      </c>
      <c r="AL200" s="23">
        <v>22</v>
      </c>
      <c r="AM200" s="53"/>
      <c r="AO200" s="53"/>
      <c r="AQ200" s="53">
        <v>3</v>
      </c>
      <c r="AR200" s="23">
        <v>60</v>
      </c>
      <c r="AS200" s="53"/>
      <c r="AU200" s="56" t="s">
        <v>249</v>
      </c>
      <c r="AW200" s="56"/>
      <c r="AY200" s="56"/>
      <c r="BA200" s="56"/>
      <c r="BC200" s="56"/>
      <c r="BG200" s="53">
        <v>15</v>
      </c>
      <c r="BH200" s="52">
        <v>16</v>
      </c>
      <c r="BK200" s="53" t="s">
        <v>7</v>
      </c>
      <c r="BU200" s="53">
        <v>1</v>
      </c>
      <c r="BV200" s="73">
        <v>100</v>
      </c>
      <c r="BW200" s="53">
        <f>+D200+F200+H200+J200+L200+N200+P200+T200+R200+V200+X200+Z200+AB200+AD200+AF200+AH200+AJ200+AL200+AN200+AP200+AR200+AT200+AV200+AX200+AZ200+BB200+BD200+BF200+BH200+BJ200+BL200+BN200+BP200+BR200+BT200+BV200</f>
        <v>248</v>
      </c>
      <c r="BX200" s="53">
        <f>+D200+P200+AB200+AF200+AL200+AR200+AV200+BH200+BL200+BV200</f>
        <v>248</v>
      </c>
      <c r="BY200" s="6">
        <f>+L200+N200+V200+AD200+BD200+BJ200</f>
        <v>0</v>
      </c>
      <c r="BZ200" s="53">
        <f>+H200+J200+R200+AN200+BB200+BR200</f>
        <v>0</v>
      </c>
      <c r="CA200" s="53">
        <f>+F200+T200+X200+AJ200+AP200+AX200+BN200+BP200+BT200</f>
        <v>0</v>
      </c>
      <c r="CB200" s="26">
        <f>+AH200+AT200+AZ200+BF200</f>
        <v>0</v>
      </c>
    </row>
    <row r="201" spans="1:80" ht="15">
      <c r="A201" s="62" t="s">
        <v>600</v>
      </c>
      <c r="B201" s="74" t="s">
        <v>9</v>
      </c>
      <c r="C201" s="53"/>
      <c r="E201" s="53"/>
      <c r="G201" s="53"/>
      <c r="I201" s="53"/>
      <c r="K201" s="53"/>
      <c r="M201" s="53"/>
      <c r="O201" s="53"/>
      <c r="Q201" s="53"/>
      <c r="S201" s="53"/>
      <c r="U201" s="53"/>
      <c r="W201" s="53"/>
      <c r="Y201" s="53"/>
      <c r="AA201" s="53"/>
      <c r="AC201" s="53"/>
      <c r="AE201" s="53"/>
      <c r="AG201" s="53"/>
      <c r="AI201" s="53"/>
      <c r="AK201" s="53"/>
      <c r="AM201" s="53"/>
      <c r="AO201" s="53"/>
      <c r="AQ201" s="53"/>
      <c r="AS201" s="53"/>
      <c r="AU201" s="56" t="s">
        <v>7</v>
      </c>
      <c r="AW201" s="56"/>
      <c r="AY201" s="56"/>
      <c r="BA201" s="56"/>
      <c r="BC201" s="56"/>
      <c r="BW201" s="53">
        <f>+D201+F201+H201+J201+L201+N201+P201+T201+R201+V201+X201+Z201+AB201+AD201+AF201+AH201+AJ201+AL201+AN201+AP201+AR201+AT201+AV201+AX201+AZ201+BB201+BD201+BF201+BH201+BJ201+BL201+BN201+BP201+BR201+BT201+BV201</f>
        <v>0</v>
      </c>
      <c r="BX201" s="53">
        <f>+D201+P201+AB201+AF201+AL201+AR201+AV201+BH201+BL201+BV201</f>
        <v>0</v>
      </c>
      <c r="BY201" s="6">
        <f>+L201+N201+V201+AD201+BD201+BJ201</f>
        <v>0</v>
      </c>
      <c r="BZ201" s="53">
        <f>+H201+J201+R201+AN201+BB201+BR201</f>
        <v>0</v>
      </c>
      <c r="CA201" s="53">
        <f>+F201+T201+X201+AJ201+AP201+AX201+BN201+BP201+BT201</f>
        <v>0</v>
      </c>
      <c r="CB201" s="26">
        <f>+AH201+AT201+AZ201+BF201</f>
        <v>0</v>
      </c>
    </row>
    <row r="202" spans="1:80" ht="15">
      <c r="A202" s="66" t="s">
        <v>342</v>
      </c>
      <c r="B202" s="74" t="s">
        <v>5</v>
      </c>
      <c r="C202" s="53"/>
      <c r="E202" s="53"/>
      <c r="G202" s="25">
        <v>23</v>
      </c>
      <c r="H202" s="5">
        <v>8</v>
      </c>
      <c r="I202" s="25">
        <v>13</v>
      </c>
      <c r="J202" s="5">
        <v>20</v>
      </c>
      <c r="K202" s="27">
        <v>40</v>
      </c>
      <c r="M202" s="53">
        <v>16</v>
      </c>
      <c r="N202" s="5">
        <v>15</v>
      </c>
      <c r="O202" s="53"/>
      <c r="Q202" s="56" t="s">
        <v>331</v>
      </c>
      <c r="S202" s="56"/>
      <c r="U202" s="56">
        <v>50</v>
      </c>
      <c r="W202" s="56"/>
      <c r="Y202" s="56"/>
      <c r="AA202" s="56"/>
      <c r="AC202" s="53">
        <v>14</v>
      </c>
      <c r="AD202" s="23">
        <v>18</v>
      </c>
      <c r="AE202" s="53"/>
      <c r="AG202" s="53"/>
      <c r="AI202" s="53"/>
      <c r="AK202" s="53"/>
      <c r="AM202" s="53">
        <v>9</v>
      </c>
      <c r="AN202" s="23">
        <v>29</v>
      </c>
      <c r="AO202" s="53">
        <v>19</v>
      </c>
      <c r="AP202" s="23">
        <v>12</v>
      </c>
      <c r="AQ202" s="53"/>
      <c r="AS202" s="53"/>
      <c r="AW202" s="53">
        <v>10</v>
      </c>
      <c r="AX202" s="52">
        <v>26</v>
      </c>
      <c r="AY202" s="53">
        <v>30</v>
      </c>
      <c r="AZ202" s="52">
        <v>1</v>
      </c>
      <c r="BA202" s="53">
        <v>1</v>
      </c>
      <c r="BB202" s="52">
        <v>100</v>
      </c>
      <c r="BC202" s="53">
        <v>4</v>
      </c>
      <c r="BD202" s="52">
        <v>50</v>
      </c>
      <c r="BI202" s="53">
        <v>7</v>
      </c>
      <c r="BJ202" s="52">
        <v>32</v>
      </c>
      <c r="BM202" s="53">
        <v>30</v>
      </c>
      <c r="BN202" s="73">
        <v>1</v>
      </c>
      <c r="BO202" s="53">
        <v>33</v>
      </c>
      <c r="BQ202" s="53">
        <v>4</v>
      </c>
      <c r="BR202" s="73">
        <v>50</v>
      </c>
      <c r="BW202" s="53">
        <f>+D202+F202+H202+J202+L202+N202+P202+T202+R202+V202+X202+Z202+AB202+AD202+AF202+AH202+AJ202+AL202+AN202+AP202+AR202+AT202+AV202+AX202+AZ202+BB202+BD202+BF202+BH202+BJ202+BL202+BN202+BP202+BR202+BT202+BV202</f>
        <v>362</v>
      </c>
      <c r="BX202" s="53">
        <f>+D202+P202+AB202+AF202+AL202+AR202+AV202+BH202+BL202+BV202</f>
        <v>0</v>
      </c>
      <c r="BY202" s="6">
        <f>+L202+N202+V202+AD202+BD202+BJ202</f>
        <v>115</v>
      </c>
      <c r="BZ202" s="53">
        <f>+H202+J202+R202+AN202+BB202+BR202</f>
        <v>207</v>
      </c>
      <c r="CA202" s="53">
        <f>+F202+T202+X202+AJ202+AP202+AX202+BN202+BP202+BT202</f>
        <v>39</v>
      </c>
      <c r="CB202" s="26">
        <f>+AH202+AT202+AZ202+BF202</f>
        <v>1</v>
      </c>
    </row>
    <row r="203" spans="1:80" ht="15">
      <c r="A203" s="66" t="s">
        <v>400</v>
      </c>
      <c r="B203" s="66" t="s">
        <v>1</v>
      </c>
      <c r="K203" s="53">
        <v>6</v>
      </c>
      <c r="L203" s="5">
        <v>40</v>
      </c>
      <c r="M203" s="53">
        <v>12</v>
      </c>
      <c r="N203" s="5">
        <v>22</v>
      </c>
      <c r="O203" s="53"/>
      <c r="Q203" s="53"/>
      <c r="S203" s="53"/>
      <c r="U203" s="53">
        <v>2</v>
      </c>
      <c r="V203" s="15">
        <v>80</v>
      </c>
      <c r="W203" s="53"/>
      <c r="Y203" s="53"/>
      <c r="AA203" s="53"/>
      <c r="AC203" s="53">
        <v>1</v>
      </c>
      <c r="AD203" s="23">
        <v>100</v>
      </c>
      <c r="AE203" s="53"/>
      <c r="AG203" s="53"/>
      <c r="AI203" s="53"/>
      <c r="AK203" s="53"/>
      <c r="AM203" s="53"/>
      <c r="AO203" s="53"/>
      <c r="AQ203" s="53"/>
      <c r="AS203" s="53"/>
      <c r="BC203" s="53">
        <v>20</v>
      </c>
      <c r="BD203" s="52">
        <v>11</v>
      </c>
      <c r="BI203" s="53">
        <v>4</v>
      </c>
      <c r="BJ203" s="52">
        <v>50</v>
      </c>
      <c r="BW203" s="53">
        <f>+D203+F203+H203+J203+L203+N203+P203+T203+R203+V203+X203+Z203+AB203+AD203+AF203+AH203+AJ203+AL203+AN203+AP203+AR203+AT203+AV203+AX203+AZ203+BB203+BD203+BF203+BH203+BJ203+BL203+BN203+BP203+BR203+BT203+BV203</f>
        <v>303</v>
      </c>
      <c r="BX203" s="53">
        <f>+D203+P203+AB203+AF203+AL203+AR203+AV203+BH203+BL203+BV203</f>
        <v>0</v>
      </c>
      <c r="BY203" s="6">
        <f>+L203+N203+V203+AD203+BD203+BJ203</f>
        <v>303</v>
      </c>
      <c r="BZ203" s="53">
        <f>+H203+J203+R203+AN203+BB203+BR203</f>
        <v>0</v>
      </c>
      <c r="CA203" s="53">
        <f>+F203+T203+X203+AJ203+AP203+AX203+BN203+BP203+BT203</f>
        <v>0</v>
      </c>
      <c r="CB203" s="26">
        <f>+AH203+AT203+AZ203+BF203</f>
        <v>0</v>
      </c>
    </row>
    <row r="204" spans="1:80" ht="15">
      <c r="A204" s="77" t="s">
        <v>593</v>
      </c>
      <c r="B204" s="74" t="s">
        <v>585</v>
      </c>
      <c r="C204" s="53"/>
      <c r="E204" s="53"/>
      <c r="G204" s="53"/>
      <c r="I204" s="53"/>
      <c r="K204" s="53"/>
      <c r="M204" s="53"/>
      <c r="O204" s="53"/>
      <c r="Q204" s="53"/>
      <c r="S204" s="53"/>
      <c r="U204" s="53"/>
      <c r="W204" s="53"/>
      <c r="Y204" s="53"/>
      <c r="AA204" s="53"/>
      <c r="AC204" s="53"/>
      <c r="AE204" s="53"/>
      <c r="AG204" s="53"/>
      <c r="AI204" s="53"/>
      <c r="AK204" s="53"/>
      <c r="AM204" s="53"/>
      <c r="AO204" s="53"/>
      <c r="AQ204" s="56" t="s">
        <v>249</v>
      </c>
      <c r="AS204" s="53"/>
      <c r="AU204" s="56" t="s">
        <v>7</v>
      </c>
      <c r="AW204" s="56"/>
      <c r="AY204" s="56"/>
      <c r="BA204" s="56"/>
      <c r="BC204" s="56"/>
      <c r="BW204" s="53">
        <f>+D204+F204+H204+J204+L204+N204+P204+T204+R204+V204+X204+Z204+AB204+AD204+AF204+AH204+AJ204+AL204+AN204+AP204+AR204+AT204+AV204+AX204+AZ204+BB204+BD204+BF204+BH204+BJ204+BL204+BN204+BP204+BR204+BT204+BV204</f>
        <v>0</v>
      </c>
      <c r="BX204" s="53">
        <f>+D204+P204+AB204+AF204+AL204+AR204+AV204+BH204+BL204+BV204</f>
        <v>0</v>
      </c>
      <c r="BY204" s="6">
        <f>+L204+N204+V204+AD204+BD204+BJ204</f>
        <v>0</v>
      </c>
      <c r="BZ204" s="53">
        <f>+H204+J204+R204+AN204+BB204+BR204</f>
        <v>0</v>
      </c>
      <c r="CA204" s="53">
        <f>+F204+T204+X204+AJ204+AP204+AX204+BN204+BP204+BT204</f>
        <v>0</v>
      </c>
      <c r="CB204" s="26">
        <f>+AH204+AT204+AZ204+BF204</f>
        <v>0</v>
      </c>
    </row>
    <row r="205" spans="1:80" ht="15">
      <c r="A205" s="77" t="s">
        <v>525</v>
      </c>
      <c r="B205" s="77" t="s">
        <v>516</v>
      </c>
      <c r="C205" s="53"/>
      <c r="G205" s="53"/>
      <c r="I205" s="53"/>
      <c r="K205" s="53"/>
      <c r="M205" s="53"/>
      <c r="O205" s="53"/>
      <c r="Q205" s="53"/>
      <c r="S205" s="53"/>
      <c r="U205" s="53"/>
      <c r="W205" s="53"/>
      <c r="Y205" s="53"/>
      <c r="AA205" s="56">
        <v>61</v>
      </c>
      <c r="AC205" s="56"/>
      <c r="AE205" s="56"/>
      <c r="AG205" s="56"/>
      <c r="AI205" s="56"/>
      <c r="AK205" s="56"/>
      <c r="AM205" s="56"/>
      <c r="AO205" s="56"/>
      <c r="AQ205" s="56"/>
      <c r="AS205" s="56"/>
      <c r="AU205" s="56"/>
      <c r="AW205" s="56"/>
      <c r="AY205" s="56"/>
      <c r="BA205" s="56"/>
      <c r="BC205" s="56"/>
      <c r="BW205" s="53">
        <f>+D205+F205+H205+J205+L205+N205+P205+T205+R205+V205+X205+Z205+AB205+AD205+AF205+AH205+AJ205+AL205+AN205+AP205+AR205+AT205+AV205+AX205+AZ205+BB205+BD205+BF205+BH205+BJ205+BL205+BN205+BP205+BR205+BT205+BV205</f>
        <v>0</v>
      </c>
      <c r="BX205" s="53">
        <f>+D205+P205+AB205+AF205+AL205+AR205+AV205+BH205+BL205+BV205</f>
        <v>0</v>
      </c>
      <c r="BY205" s="6">
        <f>+L205+N205+V205+AD205+BD205+BJ205</f>
        <v>0</v>
      </c>
      <c r="BZ205" s="53">
        <f>+H205+J205+R205+AN205+BB205+BR205</f>
        <v>0</v>
      </c>
      <c r="CA205" s="53">
        <f>+F205+T205+X205+AJ205+AP205+AX205+BN205+BP205+BT205</f>
        <v>0</v>
      </c>
      <c r="CB205" s="26">
        <f>+AH205+AT205+AZ205+BF205</f>
        <v>0</v>
      </c>
    </row>
    <row r="206" spans="1:80" ht="15">
      <c r="A206" s="62" t="s">
        <v>604</v>
      </c>
      <c r="B206" s="29" t="s">
        <v>1</v>
      </c>
      <c r="C206" s="53"/>
      <c r="E206" s="53"/>
      <c r="G206" s="53"/>
      <c r="I206" s="53"/>
      <c r="K206" s="53"/>
      <c r="M206" s="53"/>
      <c r="O206" s="53"/>
      <c r="Q206" s="53"/>
      <c r="S206" s="53"/>
      <c r="U206" s="53"/>
      <c r="W206" s="53"/>
      <c r="Y206" s="53"/>
      <c r="AA206" s="53"/>
      <c r="AC206" s="53"/>
      <c r="AE206" s="53"/>
      <c r="AG206" s="53"/>
      <c r="AI206" s="53"/>
      <c r="AK206" s="53"/>
      <c r="AM206" s="53"/>
      <c r="AO206" s="53"/>
      <c r="AQ206" s="53"/>
      <c r="AS206" s="53"/>
      <c r="AW206" s="56">
        <v>54</v>
      </c>
      <c r="AY206" s="22" t="s">
        <v>7</v>
      </c>
      <c r="BA206" s="22"/>
      <c r="BC206" s="22"/>
      <c r="BW206" s="53">
        <f>+D206+F206+H206+J206+L206+N206+P206+T206+R206+V206+X206+Z206+AB206+AD206+AF206+AH206+AJ206+AL206+AN206+AP206+AR206+AT206+AV206+AX206+AZ206+BB206+BD206+BF206+BH206+BJ206+BL206+BN206+BP206+BR206+BT206+BV206</f>
        <v>0</v>
      </c>
      <c r="BX206" s="53">
        <f>+D206+P206+AB206+AF206+AL206+AR206+AV206+BH206+BL206+BV206</f>
        <v>0</v>
      </c>
      <c r="BY206" s="6">
        <f>+L206+N206+V206+AD206+BD206+BJ206</f>
        <v>0</v>
      </c>
      <c r="BZ206" s="53">
        <f>+H206+J206+R206+AN206+BB206+BR206</f>
        <v>0</v>
      </c>
      <c r="CA206" s="53">
        <f>+F206+T206+X206+AJ206+AP206+AX206+BN206+BP206+BT206</f>
        <v>0</v>
      </c>
      <c r="CB206" s="26">
        <f>+AH206+AT206+AZ206+BF206</f>
        <v>0</v>
      </c>
    </row>
    <row r="207" spans="1:80" ht="15">
      <c r="A207" s="66" t="s">
        <v>242</v>
      </c>
      <c r="B207" s="74" t="s">
        <v>18</v>
      </c>
      <c r="C207" s="27" t="s">
        <v>7</v>
      </c>
      <c r="E207" s="27">
        <v>52</v>
      </c>
      <c r="G207" s="27" t="s">
        <v>331</v>
      </c>
      <c r="I207" s="27" t="s">
        <v>331</v>
      </c>
      <c r="K207" s="27">
        <v>56</v>
      </c>
      <c r="M207" s="27"/>
      <c r="O207" s="27"/>
      <c r="Q207" s="27"/>
      <c r="S207" s="27"/>
      <c r="U207" s="27"/>
      <c r="W207" s="27"/>
      <c r="Y207" s="27"/>
      <c r="AA207" s="27"/>
      <c r="AC207" s="27"/>
      <c r="AE207" s="27"/>
      <c r="AG207" s="25">
        <v>17</v>
      </c>
      <c r="AH207" s="23">
        <v>14</v>
      </c>
      <c r="AI207" s="56">
        <v>35</v>
      </c>
      <c r="AK207" s="56"/>
      <c r="AM207" s="56"/>
      <c r="AO207" s="56"/>
      <c r="AQ207" s="56"/>
      <c r="AS207" s="56"/>
      <c r="AU207" s="56"/>
      <c r="AW207" s="53">
        <v>21</v>
      </c>
      <c r="AX207" s="52">
        <v>10</v>
      </c>
      <c r="AY207" s="53">
        <v>15</v>
      </c>
      <c r="AZ207" s="52">
        <v>16</v>
      </c>
      <c r="BA207" s="56">
        <v>33</v>
      </c>
      <c r="BC207" s="56"/>
      <c r="BM207" s="53">
        <v>41</v>
      </c>
      <c r="BO207" s="53">
        <v>27</v>
      </c>
      <c r="BP207" s="73">
        <v>4</v>
      </c>
      <c r="BQ207" s="53">
        <v>18</v>
      </c>
      <c r="BR207" s="73">
        <v>13</v>
      </c>
      <c r="BW207" s="53">
        <f>+D207+F207+H207+J207+L207+N207+P207+T207+R207+V207+X207+Z207+AB207+AD207+AF207+AH207+AJ207+AL207+AN207+AP207+AR207+AT207+AV207+AX207+AZ207+BB207+BD207+BF207+BH207+BJ207+BL207+BN207+BP207+BR207+BT207+BV207</f>
        <v>57</v>
      </c>
      <c r="BX207" s="53">
        <f>+D207+P207+AB207+AF207+AL207+AR207+AV207+BH207+BL207+BV207</f>
        <v>0</v>
      </c>
      <c r="BY207" s="6">
        <f>+L207+N207+V207+AD207+BD207+BJ207</f>
        <v>0</v>
      </c>
      <c r="BZ207" s="53">
        <f>+H207+J207+R207+AN207+BB207+BR207</f>
        <v>13</v>
      </c>
      <c r="CA207" s="53">
        <f>+F207+T207+X207+AJ207+AP207+AX207+BN207+BP207+BT207</f>
        <v>14</v>
      </c>
      <c r="CB207" s="26">
        <f>+AH207+AT207+AZ207+BF207</f>
        <v>30</v>
      </c>
    </row>
    <row r="208" spans="1:80" ht="15">
      <c r="A208" s="77" t="s">
        <v>407</v>
      </c>
      <c r="B208" s="66" t="s">
        <v>9</v>
      </c>
      <c r="G208" s="53"/>
      <c r="I208" s="53"/>
      <c r="K208" s="53">
        <v>17</v>
      </c>
      <c r="L208" s="5">
        <v>14</v>
      </c>
      <c r="M208" s="27" t="s">
        <v>7</v>
      </c>
      <c r="O208" s="27"/>
      <c r="Q208" s="27"/>
      <c r="S208" s="27"/>
      <c r="U208" s="56">
        <v>41</v>
      </c>
      <c r="W208" s="56"/>
      <c r="Y208" s="56"/>
      <c r="AA208" s="56"/>
      <c r="AC208" s="56" t="s">
        <v>7</v>
      </c>
      <c r="AE208" s="56"/>
      <c r="AG208" s="56"/>
      <c r="AI208" s="56"/>
      <c r="AK208" s="56"/>
      <c r="AM208" s="56"/>
      <c r="AO208" s="56"/>
      <c r="AQ208" s="56"/>
      <c r="AS208" s="56"/>
      <c r="AU208" s="56"/>
      <c r="AW208" s="56"/>
      <c r="AY208" s="56"/>
      <c r="BA208" s="56"/>
      <c r="BC208" s="56"/>
      <c r="BW208" s="53">
        <f>+D208+F208+H208+J208+L208+N208+P208+T208+R208+V208+X208+Z208+AB208+AD208+AF208+AH208+AJ208+AL208+AN208+AP208+AR208+AT208+AV208+AX208+AZ208+BB208+BD208+BF208+BH208+BJ208+BL208+BN208+BP208+BR208+BT208+BV208</f>
        <v>14</v>
      </c>
      <c r="BX208" s="53">
        <f>+D208+P208+AB208+AF208+AL208+AR208+AV208+BH208+BL208+BV208</f>
        <v>0</v>
      </c>
      <c r="BY208" s="6">
        <f>+L208+N208+V208+AD208+BD208+BJ208</f>
        <v>14</v>
      </c>
      <c r="BZ208" s="53">
        <f>+H208+J208+R208+AN208+BB208+BR208</f>
        <v>0</v>
      </c>
      <c r="CA208" s="53">
        <f>+F208+T208+X208+AJ208+AP208+AX208+BN208+BP208+BT208</f>
        <v>0</v>
      </c>
      <c r="CB208" s="26">
        <f>+AH208+AT208+AZ208+BF208</f>
        <v>0</v>
      </c>
    </row>
    <row r="209" spans="1:80" ht="15">
      <c r="A209" s="66" t="s">
        <v>231</v>
      </c>
      <c r="B209" s="74" t="s">
        <v>109</v>
      </c>
      <c r="C209" s="27" t="s">
        <v>7</v>
      </c>
      <c r="E209" s="53"/>
      <c r="G209" s="53"/>
      <c r="I209" s="56"/>
      <c r="K209" s="56"/>
      <c r="M209" s="56"/>
      <c r="O209" s="56" t="s">
        <v>7</v>
      </c>
      <c r="Q209" s="56"/>
      <c r="S209" s="56"/>
      <c r="U209" s="56"/>
      <c r="W209" s="56"/>
      <c r="Y209" s="56"/>
      <c r="AA209" s="56">
        <v>47</v>
      </c>
      <c r="AC209" s="56">
        <v>58</v>
      </c>
      <c r="AE209" s="56">
        <v>38</v>
      </c>
      <c r="AG209" s="56"/>
      <c r="AI209" s="56"/>
      <c r="AK209" s="56">
        <v>46</v>
      </c>
      <c r="AM209" s="56"/>
      <c r="AO209" s="56"/>
      <c r="AQ209" s="56">
        <v>50</v>
      </c>
      <c r="AS209" s="56"/>
      <c r="AU209" s="56">
        <v>45</v>
      </c>
      <c r="AW209" s="56"/>
      <c r="AY209" s="53">
        <v>24</v>
      </c>
      <c r="AZ209" s="52">
        <v>7</v>
      </c>
      <c r="BW209" s="53">
        <f>+D209+F209+H209+J209+L209+N209+P209+T209+R209+V209+X209+Z209+AB209+AD209+AF209+AH209+AJ209+AL209+AN209+AP209+AR209+AT209+AV209+AX209+AZ209+BB209+BD209+BF209+BH209+BJ209+BL209+BN209+BP209+BR209+BT209+BV209</f>
        <v>7</v>
      </c>
      <c r="BX209" s="53">
        <f>+D209+P209+AB209+AF209+AL209+AR209+AV209+BH209+BL209+BV209</f>
        <v>0</v>
      </c>
      <c r="BY209" s="6">
        <f>+L209+N209+V209+AD209+BD209+BJ209</f>
        <v>0</v>
      </c>
      <c r="BZ209" s="53">
        <f>+H209+J209+R209+AN209+BB209+BR209</f>
        <v>0</v>
      </c>
      <c r="CA209" s="53">
        <f>+F209+T209+X209+AJ209+AP209+AX209+BN209+BP209+BT209</f>
        <v>0</v>
      </c>
      <c r="CB209" s="26">
        <f>+AH209+AT209+AZ209+BF209</f>
        <v>7</v>
      </c>
    </row>
    <row r="210" spans="1:80" ht="15">
      <c r="A210" s="66" t="s">
        <v>240</v>
      </c>
      <c r="B210" s="74" t="s">
        <v>18</v>
      </c>
      <c r="C210" s="27" t="s">
        <v>7</v>
      </c>
      <c r="E210" s="53"/>
      <c r="G210" s="56"/>
      <c r="I210" s="56"/>
      <c r="K210" s="27">
        <v>44</v>
      </c>
      <c r="M210" s="27" t="s">
        <v>7</v>
      </c>
      <c r="O210" s="56" t="s">
        <v>7</v>
      </c>
      <c r="Q210" s="56"/>
      <c r="S210" s="56"/>
      <c r="U210" s="56">
        <v>57</v>
      </c>
      <c r="W210" s="56"/>
      <c r="Y210" s="56"/>
      <c r="AA210" s="56"/>
      <c r="AC210" s="56">
        <v>39</v>
      </c>
      <c r="AE210" s="56" t="s">
        <v>7</v>
      </c>
      <c r="AG210" s="56"/>
      <c r="AI210" s="56"/>
      <c r="AK210" s="56"/>
      <c r="AM210" s="56"/>
      <c r="AO210" s="56"/>
      <c r="AQ210" s="56"/>
      <c r="AS210" s="56"/>
      <c r="AU210" s="56"/>
      <c r="AW210" s="56"/>
      <c r="AY210" s="56"/>
      <c r="BA210" s="56"/>
      <c r="BC210" s="53">
        <v>7</v>
      </c>
      <c r="BD210" s="52">
        <v>36</v>
      </c>
      <c r="BI210" s="53">
        <v>14</v>
      </c>
      <c r="BJ210" s="52">
        <v>18</v>
      </c>
      <c r="BW210" s="53">
        <f>+D210+F210+H210+J210+L210+N210+P210+T210+R210+V210+X210+Z210+AB210+AD210+AF210+AH210+AJ210+AL210+AN210+AP210+AR210+AT210+AV210+AX210+AZ210+BB210+BD210+BF210+BH210+BJ210+BL210+BN210+BP210+BR210+BT210+BV210</f>
        <v>54</v>
      </c>
      <c r="BX210" s="53">
        <f>+D210+P210+AB210+AF210+AL210+AR210+AV210+BH210+BL210+BV210</f>
        <v>0</v>
      </c>
      <c r="BY210" s="6">
        <f>+L210+N210+V210+AD210+BD210+BJ210</f>
        <v>54</v>
      </c>
      <c r="BZ210" s="53">
        <f>+H210+J210+R210+AN210+BB210+BR210</f>
        <v>0</v>
      </c>
      <c r="CA210" s="53">
        <f>+F210+T210+X210+AJ210+AP210+AX210+BN210+BP210+BT210</f>
        <v>0</v>
      </c>
      <c r="CB210" s="26">
        <f>+AH210+AT210+AZ210+BF210</f>
        <v>0</v>
      </c>
    </row>
    <row r="211" spans="1:80" ht="15">
      <c r="A211" s="77" t="s">
        <v>443</v>
      </c>
      <c r="B211" s="74" t="s">
        <v>13</v>
      </c>
      <c r="E211" s="53"/>
      <c r="G211" s="53"/>
      <c r="I211" s="53"/>
      <c r="K211" s="53"/>
      <c r="M211" s="53"/>
      <c r="O211" s="53"/>
      <c r="Q211" s="56">
        <v>38</v>
      </c>
      <c r="S211" s="53">
        <v>28</v>
      </c>
      <c r="T211" s="15">
        <v>3</v>
      </c>
      <c r="U211" s="53"/>
      <c r="W211" s="56">
        <v>31</v>
      </c>
      <c r="Y211" s="56"/>
      <c r="AA211" s="56"/>
      <c r="AC211" s="56"/>
      <c r="AE211" s="56"/>
      <c r="AG211" s="56"/>
      <c r="AI211" s="56"/>
      <c r="AK211" s="56"/>
      <c r="AM211" s="56">
        <v>31</v>
      </c>
      <c r="AO211" s="56">
        <v>37</v>
      </c>
      <c r="AQ211" s="56"/>
      <c r="AS211" s="56"/>
      <c r="AU211" s="56"/>
      <c r="AW211" s="53">
        <v>30</v>
      </c>
      <c r="AX211" s="52">
        <v>1</v>
      </c>
      <c r="AY211" s="56">
        <v>31</v>
      </c>
      <c r="BA211" s="56"/>
      <c r="BC211" s="56"/>
      <c r="BW211" s="53">
        <f>+D211+F211+H211+J211+L211+N211+P211+T211+R211+V211+X211+Z211+AB211+AD211+AF211+AH211+AJ211+AL211+AN211+AP211+AR211+AT211+AV211+AX211+AZ211+BB211+BD211+BF211+BH211+BJ211+BL211+BN211+BP211+BR211+BT211+BV211</f>
        <v>4</v>
      </c>
      <c r="BX211" s="53">
        <f>+D211+P211+AB211+AF211+AL211+AR211+AV211+BH211+BL211+BV211</f>
        <v>0</v>
      </c>
      <c r="BY211" s="6">
        <f>+L211+N211+V211+AD211+BD211+BJ211</f>
        <v>0</v>
      </c>
      <c r="BZ211" s="53">
        <f>+H211+J211+R211+AN211+BB211+BR211</f>
        <v>0</v>
      </c>
      <c r="CA211" s="53">
        <f>+F211+T211+X211+AJ211+AP211+AX211+BN211+BP211+BT211</f>
        <v>4</v>
      </c>
      <c r="CB211" s="26">
        <f>+AH211+AT211+AZ211+BF211</f>
        <v>0</v>
      </c>
    </row>
    <row r="212" spans="1:80" ht="15">
      <c r="A212" s="66" t="s">
        <v>190</v>
      </c>
      <c r="B212" s="74" t="s">
        <v>16</v>
      </c>
      <c r="C212" s="53" t="s">
        <v>19</v>
      </c>
      <c r="E212" s="53"/>
      <c r="G212" s="53"/>
      <c r="I212" s="53"/>
      <c r="K212" s="53"/>
      <c r="M212" s="53"/>
      <c r="O212" s="56" t="s">
        <v>7</v>
      </c>
      <c r="Q212" s="56"/>
      <c r="S212" s="56"/>
      <c r="U212" s="56"/>
      <c r="W212" s="56"/>
      <c r="Y212" s="56"/>
      <c r="AA212" s="53">
        <v>26</v>
      </c>
      <c r="AB212" s="23">
        <v>5</v>
      </c>
      <c r="AC212" s="53"/>
      <c r="AE212" s="53">
        <v>26</v>
      </c>
      <c r="AF212" s="23">
        <v>5</v>
      </c>
      <c r="AG212" s="53"/>
      <c r="AI212" s="53"/>
      <c r="AK212" s="53" t="s">
        <v>553</v>
      </c>
      <c r="AM212" s="53"/>
      <c r="AO212" s="53"/>
      <c r="AQ212" s="53">
        <v>24</v>
      </c>
      <c r="AR212" s="23">
        <v>7</v>
      </c>
      <c r="AS212" s="53"/>
      <c r="AU212" s="56" t="s">
        <v>7</v>
      </c>
      <c r="AW212" s="56"/>
      <c r="AY212" s="56"/>
      <c r="BA212" s="56"/>
      <c r="BC212" s="56"/>
      <c r="BG212" s="56">
        <v>39</v>
      </c>
      <c r="BK212" s="53" t="s">
        <v>7</v>
      </c>
      <c r="BW212" s="53">
        <f>+D212+F212+H212+J212+L212+N212+P212+T212+R212+V212+X212+Z212+AB212+AD212+AF212+AH212+AJ212+AL212+AN212+AP212+AR212+AT212+AV212+AX212+AZ212+BB212+BD212+BF212+BH212+BJ212+BL212+BN212+BP212+BR212+BT212+BV212</f>
        <v>17</v>
      </c>
      <c r="BX212" s="53">
        <f>+D212+P212+AB212+AF212+AL212+AR212+AV212+BH212+BL212+BV212</f>
        <v>17</v>
      </c>
      <c r="BY212" s="6">
        <f>+L212+N212+V212+AD212+BD212+BJ212</f>
        <v>0</v>
      </c>
      <c r="BZ212" s="53">
        <f>+H212+J212+R212+AN212+BB212+BR212</f>
        <v>0</v>
      </c>
      <c r="CA212" s="53">
        <f>+F212+T212+X212+AJ212+AP212+AX212+BN212+BP212+BT212</f>
        <v>0</v>
      </c>
      <c r="CB212" s="26">
        <f>+AH212+AT212+AZ212+BF212</f>
        <v>0</v>
      </c>
    </row>
    <row r="213" spans="1:80" ht="15">
      <c r="A213" s="28" t="s">
        <v>239</v>
      </c>
      <c r="B213" s="74" t="s">
        <v>3</v>
      </c>
      <c r="C213" s="27" t="s">
        <v>7</v>
      </c>
      <c r="E213" s="53"/>
      <c r="G213" s="53"/>
      <c r="I213" s="53"/>
      <c r="K213" s="53"/>
      <c r="M213" s="53"/>
      <c r="O213" s="56" t="s">
        <v>7</v>
      </c>
      <c r="Q213" s="56"/>
      <c r="S213" s="56"/>
      <c r="U213" s="56"/>
      <c r="W213" s="56"/>
      <c r="Y213" s="56"/>
      <c r="AA213" s="56"/>
      <c r="AC213" s="56"/>
      <c r="AE213" s="56"/>
      <c r="AG213" s="56"/>
      <c r="AI213" s="56"/>
      <c r="AK213" s="56"/>
      <c r="AM213" s="56"/>
      <c r="AO213" s="56"/>
      <c r="AQ213" s="56" t="s">
        <v>7</v>
      </c>
      <c r="AS213" s="56"/>
      <c r="AU213" s="56">
        <v>48</v>
      </c>
      <c r="AW213" s="56"/>
      <c r="AY213" s="56"/>
      <c r="BA213" s="56"/>
      <c r="BC213" s="56"/>
      <c r="BW213" s="53">
        <f>+D213+F213+H213+J213+L213+N213+P213+T213+R213+V213+X213+Z213+AB213+AD213+AF213+AH213+AJ213+AL213+AN213+AP213+AR213+AT213+AV213+AX213+AZ213+BB213+BD213+BF213+BH213+BJ213+BL213+BN213+BP213+BR213+BT213+BV213</f>
        <v>0</v>
      </c>
      <c r="BX213" s="53">
        <f>+D213+P213+AB213+AF213+AL213+AR213+AV213+BH213+BL213+BV213</f>
        <v>0</v>
      </c>
      <c r="BY213" s="6">
        <f>+L213+N213+V213+AD213+BD213+BJ213</f>
        <v>0</v>
      </c>
      <c r="BZ213" s="53">
        <f>+H213+J213+R213+AN213+BB213+BR213</f>
        <v>0</v>
      </c>
      <c r="CA213" s="53">
        <f>+F213+T213+X213+AJ213+AP213+AX213+BN213+BP213+BT213</f>
        <v>0</v>
      </c>
      <c r="CB213" s="26">
        <f>+AH213+AT213+AZ213+BF213</f>
        <v>0</v>
      </c>
    </row>
    <row r="214" spans="1:80" ht="15">
      <c r="A214" s="77" t="s">
        <v>300</v>
      </c>
      <c r="B214" s="74" t="s">
        <v>5</v>
      </c>
      <c r="C214" s="53"/>
      <c r="E214" s="6">
        <v>2</v>
      </c>
      <c r="F214" s="5">
        <v>80</v>
      </c>
      <c r="G214" s="25">
        <v>4</v>
      </c>
      <c r="H214" s="5">
        <v>50</v>
      </c>
      <c r="I214" s="25">
        <v>5</v>
      </c>
      <c r="J214" s="5">
        <v>45</v>
      </c>
      <c r="K214" s="25"/>
      <c r="M214" s="25"/>
      <c r="O214" s="25"/>
      <c r="Q214" s="56" t="s">
        <v>331</v>
      </c>
      <c r="S214" s="56"/>
      <c r="U214" s="56"/>
      <c r="W214" s="56" t="s">
        <v>331</v>
      </c>
      <c r="Y214" s="56"/>
      <c r="AA214" s="56"/>
      <c r="AC214" s="56"/>
      <c r="AE214" s="56"/>
      <c r="AG214" s="56" t="s">
        <v>249</v>
      </c>
      <c r="AI214" s="53">
        <v>9</v>
      </c>
      <c r="AJ214" s="23">
        <v>29</v>
      </c>
      <c r="AK214" s="53"/>
      <c r="AM214" s="53">
        <v>18</v>
      </c>
      <c r="AN214" s="23">
        <v>13</v>
      </c>
      <c r="AO214" s="53">
        <v>4</v>
      </c>
      <c r="AP214" s="23">
        <v>50</v>
      </c>
      <c r="AQ214" s="53"/>
      <c r="AS214" s="53"/>
      <c r="BW214" s="53">
        <f>+D214+F214+H214+J214+L214+N214+P214+T214+R214+V214+X214+Z214+AB214+AD214+AF214+AH214+AJ214+AL214+AN214+AP214+AR214+AT214+AV214+AX214+AZ214+BB214+BD214+BF214+BH214+BJ214+BL214+BN214+BP214+BR214+BT214+BV214</f>
        <v>267</v>
      </c>
      <c r="BX214" s="53">
        <f>+D214+P214+AB214+AF214+AL214+AR214+AV214+BH214+BL214+BV214</f>
        <v>0</v>
      </c>
      <c r="BY214" s="6">
        <f>+L214+N214+V214+AD214+BD214+BJ214</f>
        <v>0</v>
      </c>
      <c r="BZ214" s="53">
        <f>+H214+J214+R214+AN214+BB214+BR214</f>
        <v>108</v>
      </c>
      <c r="CA214" s="53">
        <f>+F214+T214+X214+AJ214+AP214+AX214+BN214+BP214+BT214</f>
        <v>159</v>
      </c>
      <c r="CB214" s="26">
        <f>+AH214+AT214+AZ214+BF214</f>
        <v>0</v>
      </c>
    </row>
    <row r="215" spans="1:80" ht="15">
      <c r="A215" s="76" t="s">
        <v>657</v>
      </c>
      <c r="B215" s="68" t="s">
        <v>13</v>
      </c>
      <c r="C215" s="53"/>
      <c r="E215" s="53"/>
      <c r="G215" s="25"/>
      <c r="I215" s="25"/>
      <c r="K215" s="25"/>
      <c r="M215" s="25"/>
      <c r="O215" s="25"/>
      <c r="Q215" s="56"/>
      <c r="S215" s="56"/>
      <c r="U215" s="56"/>
      <c r="W215" s="56"/>
      <c r="Y215" s="56"/>
      <c r="AA215" s="56"/>
      <c r="AC215" s="56"/>
      <c r="AE215" s="56"/>
      <c r="AG215" s="56"/>
      <c r="AI215" s="53"/>
      <c r="AK215" s="53"/>
      <c r="AM215" s="53"/>
      <c r="AO215" s="53"/>
      <c r="AQ215" s="53"/>
      <c r="AS215" s="53"/>
      <c r="BK215" s="53">
        <v>20</v>
      </c>
      <c r="BL215" s="65">
        <v>11</v>
      </c>
      <c r="BW215" s="53">
        <f>+D215+F215+H215+J215+L215+N215+P215+T215+R215+V215+X215+Z215+AB215+AD215+AF215+AH215+AJ215+AL215+AN215+AP215+AR215+AT215+AV215+AX215+AZ215+BB215+BD215+BF215+BH215+BJ215+BL215+BN215+BP215+BR215+BT215+BV215</f>
        <v>11</v>
      </c>
      <c r="BX215" s="53">
        <f>+D215+P215+AB215+AF215+AL215+AR215+AV215+BH215+BL215+BV215</f>
        <v>11</v>
      </c>
      <c r="BY215" s="6">
        <f>+L215+N215+V215+AD215+BD215+BJ215</f>
        <v>0</v>
      </c>
      <c r="BZ215" s="53">
        <f>+H215+J215+R215+AN215+BB215+BR215</f>
        <v>0</v>
      </c>
      <c r="CA215" s="53">
        <f>+F215+T215+X215+AJ215+AP215+AX215+BN215+BP215+BT215</f>
        <v>0</v>
      </c>
      <c r="CB215" s="26">
        <f>+AH215+AT215+AZ215+BF215</f>
        <v>0</v>
      </c>
    </row>
    <row r="216" spans="1:80" ht="15">
      <c r="A216" s="77" t="s">
        <v>521</v>
      </c>
      <c r="B216" s="77" t="s">
        <v>8</v>
      </c>
      <c r="C216" s="53"/>
      <c r="E216" s="53"/>
      <c r="G216" s="53"/>
      <c r="I216" s="53"/>
      <c r="K216" s="53"/>
      <c r="M216" s="53"/>
      <c r="O216" s="53"/>
      <c r="Q216" s="53"/>
      <c r="S216" s="53"/>
      <c r="U216" s="53"/>
      <c r="W216" s="53"/>
      <c r="Y216" s="53"/>
      <c r="AA216" s="22" t="s">
        <v>249</v>
      </c>
      <c r="AC216" s="22"/>
      <c r="AE216" s="56">
        <v>37</v>
      </c>
      <c r="AG216" s="56"/>
      <c r="AI216" s="56"/>
      <c r="AK216" s="56"/>
      <c r="AM216" s="56"/>
      <c r="AO216" s="56"/>
      <c r="AQ216" s="56">
        <v>34</v>
      </c>
      <c r="AS216" s="56"/>
      <c r="AU216" s="56"/>
      <c r="AW216" s="56"/>
      <c r="AY216" s="56"/>
      <c r="BA216" s="56"/>
      <c r="BC216" s="56"/>
      <c r="BE216" s="53">
        <v>12</v>
      </c>
      <c r="BF216" s="52">
        <v>22</v>
      </c>
      <c r="BG216" s="56" t="s">
        <v>7</v>
      </c>
      <c r="BK216" s="53">
        <v>22</v>
      </c>
      <c r="BL216" s="65">
        <v>9</v>
      </c>
      <c r="BU216" s="53">
        <v>8</v>
      </c>
      <c r="BV216" s="73">
        <v>32</v>
      </c>
      <c r="BW216" s="53">
        <f>+D216+F216+H216+J216+L216+N216+P216+T216+R216+V216+X216+Z216+AB216+AD216+AF216+AH216+AJ216+AL216+AN216+AP216+AR216+AT216+AV216+AX216+AZ216+BB216+BD216+BF216+BH216+BJ216+BL216+BN216+BP216+BR216+BT216+BV216</f>
        <v>63</v>
      </c>
      <c r="BX216" s="53">
        <f>+D216+P216+AB216+AF216+AL216+AR216+AV216+BH216+BL216+BV216</f>
        <v>41</v>
      </c>
      <c r="BY216" s="6">
        <f>+L216+N216+V216+AD216+BD216+BJ216</f>
        <v>0</v>
      </c>
      <c r="BZ216" s="53">
        <f>+H216+J216+R216+AN216+BB216+BR216</f>
        <v>0</v>
      </c>
      <c r="CA216" s="53">
        <f>+F216+T216+X216+AJ216+AP216+AX216+BN216+BP216+BT216</f>
        <v>0</v>
      </c>
      <c r="CB216" s="26">
        <f>+AH216+AT216+AZ216+BF216</f>
        <v>22</v>
      </c>
    </row>
    <row r="217" spans="1:80" ht="15">
      <c r="A217" s="77" t="s">
        <v>520</v>
      </c>
      <c r="B217" s="77" t="s">
        <v>5</v>
      </c>
      <c r="C217" s="53"/>
      <c r="G217" s="53"/>
      <c r="I217" s="53"/>
      <c r="K217" s="53"/>
      <c r="M217" s="53"/>
      <c r="O217" s="53"/>
      <c r="Q217" s="53"/>
      <c r="S217" s="53"/>
      <c r="U217" s="53"/>
      <c r="W217" s="53"/>
      <c r="Y217" s="53"/>
      <c r="AA217" s="56">
        <v>49</v>
      </c>
      <c r="AC217" s="56"/>
      <c r="AE217" s="56">
        <v>32</v>
      </c>
      <c r="AG217" s="56"/>
      <c r="AI217" s="56"/>
      <c r="AK217" s="56" t="s">
        <v>7</v>
      </c>
      <c r="AM217" s="56"/>
      <c r="AO217" s="56"/>
      <c r="AQ217" s="56">
        <v>42</v>
      </c>
      <c r="AS217" s="56"/>
      <c r="AU217" s="56">
        <v>38</v>
      </c>
      <c r="AW217" s="56"/>
      <c r="AY217" s="56"/>
      <c r="BA217" s="56"/>
      <c r="BC217" s="56"/>
      <c r="BE217" s="53" t="s">
        <v>468</v>
      </c>
      <c r="BG217" s="56">
        <v>42</v>
      </c>
      <c r="BK217" s="53" t="s">
        <v>7</v>
      </c>
      <c r="BW217" s="53">
        <f>+D217+F217+H217+J217+L217+N217+P217+T217+R217+V217+X217+Z217+AB217+AD217+AF217+AH217+AJ217+AL217+AN217+AP217+AR217+AT217+AV217+AX217+AZ217+BB217+BD217+BF217+BH217+BJ217+BL217+BN217+BP217+BR217+BT217+BV217</f>
        <v>0</v>
      </c>
      <c r="BX217" s="53">
        <f>+D217+P217+AB217+AF217+AL217+AR217+AV217+BH217+BL217+BV217</f>
        <v>0</v>
      </c>
      <c r="BY217" s="6">
        <f>+L217+N217+V217+AD217+BD217+BJ217</f>
        <v>0</v>
      </c>
      <c r="BZ217" s="53">
        <f>+H217+J217+R217+AN217+BB217+BR217</f>
        <v>0</v>
      </c>
      <c r="CA217" s="53">
        <f>+F217+T217+X217+AJ217+AP217+AX217+BN217+BP217+BT217</f>
        <v>0</v>
      </c>
      <c r="CB217" s="26">
        <f>+AH217+AT217+AZ217+BF217</f>
        <v>0</v>
      </c>
    </row>
    <row r="218" spans="1:80" ht="15">
      <c r="A218" s="77" t="s">
        <v>399</v>
      </c>
      <c r="B218" s="66" t="s">
        <v>5</v>
      </c>
      <c r="C218" s="53"/>
      <c r="E218" s="53"/>
      <c r="G218" s="53"/>
      <c r="I218" s="53"/>
      <c r="K218" s="53">
        <v>9</v>
      </c>
      <c r="L218" s="5">
        <v>29</v>
      </c>
      <c r="M218" s="27" t="s">
        <v>7</v>
      </c>
      <c r="O218" s="27"/>
      <c r="Q218" s="27"/>
      <c r="S218" s="27"/>
      <c r="U218" s="53">
        <v>23</v>
      </c>
      <c r="V218" s="15">
        <v>8</v>
      </c>
      <c r="W218" s="53"/>
      <c r="Y218" s="53"/>
      <c r="AA218" s="53"/>
      <c r="AC218" s="53">
        <v>7</v>
      </c>
      <c r="AD218" s="23">
        <v>36</v>
      </c>
      <c r="AE218" s="53"/>
      <c r="AG218" s="56" t="s">
        <v>19</v>
      </c>
      <c r="AI218" s="56"/>
      <c r="AK218" s="56"/>
      <c r="AM218" s="56" t="s">
        <v>331</v>
      </c>
      <c r="AO218" s="56"/>
      <c r="AQ218" s="56"/>
      <c r="AS218" s="56"/>
      <c r="AU218" s="56"/>
      <c r="AW218" s="56"/>
      <c r="AY218" s="53">
        <v>16</v>
      </c>
      <c r="AZ218" s="52">
        <v>15</v>
      </c>
      <c r="BC218" s="53">
        <v>1</v>
      </c>
      <c r="BD218" s="52">
        <v>100</v>
      </c>
      <c r="BE218" s="53">
        <v>14</v>
      </c>
      <c r="BF218" s="52">
        <v>18</v>
      </c>
      <c r="BI218" s="53" t="s">
        <v>650</v>
      </c>
      <c r="BW218" s="53">
        <f>+D218+F218+H218+J218+L218+N218+P218+T218+R218+V218+X218+Z218+AB218+AD218+AF218+AH218+AJ218+AL218+AN218+AP218+AR218+AT218+AV218+AX218+AZ218+BB218+BD218+BF218+BH218+BJ218+BL218+BN218+BP218+BR218+BT218+BV218</f>
        <v>206</v>
      </c>
      <c r="BX218" s="53">
        <f>+D218+P218+AB218+AF218+AL218+AR218+AV218+BH218+BL218+BV218</f>
        <v>0</v>
      </c>
      <c r="BY218" s="6">
        <f>+L218+N218+V218+AD218+BD218+BJ218</f>
        <v>173</v>
      </c>
      <c r="BZ218" s="53">
        <f>+H218+J218+R218+AN218+BB218+BR218</f>
        <v>0</v>
      </c>
      <c r="CA218" s="53">
        <f>+F218+T218+X218+AJ218+AP218+AX218+BN218+BP218+BT218</f>
        <v>0</v>
      </c>
      <c r="CB218" s="26">
        <f>+AH218+AT218+AZ218+BF218</f>
        <v>33</v>
      </c>
    </row>
    <row r="219" spans="1:80" ht="15">
      <c r="A219" s="66" t="s">
        <v>237</v>
      </c>
      <c r="B219" s="74" t="s">
        <v>9</v>
      </c>
      <c r="C219" s="27" t="s">
        <v>7</v>
      </c>
      <c r="G219" s="53"/>
      <c r="I219" s="53"/>
      <c r="K219" s="53"/>
      <c r="M219" s="53"/>
      <c r="O219" s="53"/>
      <c r="Q219" s="53"/>
      <c r="S219" s="53"/>
      <c r="U219" s="53"/>
      <c r="W219" s="53"/>
      <c r="Y219" s="53"/>
      <c r="AA219" s="53"/>
      <c r="AC219" s="53"/>
      <c r="AE219" s="53"/>
      <c r="AG219" s="25">
        <v>23</v>
      </c>
      <c r="AH219" s="23">
        <v>8</v>
      </c>
      <c r="AI219" s="25"/>
      <c r="AK219" s="56" t="s">
        <v>7</v>
      </c>
      <c r="AM219" s="56"/>
      <c r="AO219" s="56">
        <v>46</v>
      </c>
      <c r="AQ219" s="56">
        <v>64</v>
      </c>
      <c r="AS219" s="53">
        <v>11</v>
      </c>
      <c r="AT219" s="23">
        <v>24</v>
      </c>
      <c r="BW219" s="53">
        <f>+D219+F219+H219+J219+L219+N219+P219+T219+R219+V219+X219+Z219+AB219+AD219+AF219+AH219+AJ219+AL219+AN219+AP219+AR219+AT219+AV219+AX219+AZ219+BB219+BD219+BF219+BH219+BJ219+BL219+BN219+BP219+BR219+BT219+BV219</f>
        <v>32</v>
      </c>
      <c r="BX219" s="53">
        <f>+D219+P219+AB219+AF219+AL219+AR219+AV219+BH219+BL219+BV219</f>
        <v>0</v>
      </c>
      <c r="BY219" s="6">
        <f>+L219+N219+V219+AD219+BD219+BJ219</f>
        <v>0</v>
      </c>
      <c r="BZ219" s="53">
        <f>+H219+J219+R219+AN219+BB219+BR219</f>
        <v>0</v>
      </c>
      <c r="CA219" s="53">
        <f>+F219+T219+X219+AJ219+AP219+AX219+BN219+BP219+BT219</f>
        <v>0</v>
      </c>
      <c r="CB219" s="26">
        <f>+AH219+AT219+AZ219+BF219</f>
        <v>32</v>
      </c>
    </row>
    <row r="220" spans="1:80" ht="15">
      <c r="A220" s="66" t="s">
        <v>412</v>
      </c>
      <c r="B220" s="66" t="s">
        <v>5</v>
      </c>
      <c r="E220" s="53"/>
      <c r="G220" s="53"/>
      <c r="I220" s="53"/>
      <c r="K220" s="27">
        <v>42</v>
      </c>
      <c r="M220" s="27"/>
      <c r="O220" s="27"/>
      <c r="Q220" s="27"/>
      <c r="S220" s="27"/>
      <c r="U220" s="53">
        <v>21</v>
      </c>
      <c r="V220" s="15">
        <v>10</v>
      </c>
      <c r="W220" s="53"/>
      <c r="Y220" s="53"/>
      <c r="AA220" s="53"/>
      <c r="AC220" s="56">
        <v>41</v>
      </c>
      <c r="AE220" s="56"/>
      <c r="AG220" s="25">
        <v>15</v>
      </c>
      <c r="AH220" s="23">
        <v>16</v>
      </c>
      <c r="AI220" s="25"/>
      <c r="AK220" s="25"/>
      <c r="AM220" s="25"/>
      <c r="AO220" s="25"/>
      <c r="AQ220" s="25"/>
      <c r="AS220" s="25"/>
      <c r="AU220" s="25"/>
      <c r="AW220" s="56">
        <v>39</v>
      </c>
      <c r="AY220" s="53">
        <v>20</v>
      </c>
      <c r="AZ220" s="52">
        <v>11</v>
      </c>
      <c r="BA220" s="56" t="s">
        <v>329</v>
      </c>
      <c r="BC220" s="56" t="s">
        <v>7</v>
      </c>
      <c r="BE220" s="53">
        <v>7</v>
      </c>
      <c r="BF220" s="52">
        <v>36</v>
      </c>
      <c r="BI220" s="53" t="s">
        <v>7</v>
      </c>
      <c r="BW220" s="53">
        <f>+D220+F220+H220+J220+L220+N220+P220+T220+R220+V220+X220+Z220+AB220+AD220+AF220+AH220+AJ220+AL220+AN220+AP220+AR220+AT220+AV220+AX220+AZ220+BB220+BD220+BF220+BH220+BJ220+BL220+BN220+BP220+BR220+BT220+BV220</f>
        <v>73</v>
      </c>
      <c r="BX220" s="53">
        <f>+D220+P220+AB220+AF220+AL220+AR220+AV220+BH220+BL220+BV220</f>
        <v>0</v>
      </c>
      <c r="BY220" s="6">
        <f>+L220+N220+V220+AD220+BD220+BJ220</f>
        <v>10</v>
      </c>
      <c r="BZ220" s="53">
        <f>+H220+J220+R220+AN220+BB220+BR220</f>
        <v>0</v>
      </c>
      <c r="CA220" s="53">
        <f>+F220+T220+X220+AJ220+AP220+AX220+BN220+BP220+BT220</f>
        <v>0</v>
      </c>
      <c r="CB220" s="26">
        <f>+AH220+AT220+AZ220+BF220</f>
        <v>63</v>
      </c>
    </row>
    <row r="221" spans="1:80" ht="15">
      <c r="A221" s="66" t="s">
        <v>417</v>
      </c>
      <c r="B221" s="66" t="s">
        <v>316</v>
      </c>
      <c r="C221" s="53"/>
      <c r="E221" s="53"/>
      <c r="G221" s="53"/>
      <c r="I221" s="53"/>
      <c r="K221" s="27">
        <v>59</v>
      </c>
      <c r="M221" s="27">
        <v>42</v>
      </c>
      <c r="O221" s="56">
        <v>49</v>
      </c>
      <c r="Q221" s="56"/>
      <c r="S221" s="56"/>
      <c r="U221" s="56">
        <v>52</v>
      </c>
      <c r="W221" s="56"/>
      <c r="Y221" s="56"/>
      <c r="AA221" s="56">
        <v>56</v>
      </c>
      <c r="AC221" s="56">
        <v>60</v>
      </c>
      <c r="AE221" s="56">
        <v>49</v>
      </c>
      <c r="AG221" s="56"/>
      <c r="AI221" s="56"/>
      <c r="AK221" s="56" t="s">
        <v>7</v>
      </c>
      <c r="AM221" s="56"/>
      <c r="AO221" s="56"/>
      <c r="AQ221" s="56">
        <v>61</v>
      </c>
      <c r="AS221" s="56"/>
      <c r="AU221" s="56">
        <v>51</v>
      </c>
      <c r="AW221" s="56"/>
      <c r="AY221" s="56"/>
      <c r="BA221" s="56"/>
      <c r="BC221" s="56"/>
      <c r="BI221" s="53" t="s">
        <v>7</v>
      </c>
      <c r="BK221" s="53">
        <v>44</v>
      </c>
      <c r="BW221" s="53">
        <f>+D221+F221+H221+J221+L221+N221+P221+T221+R221+V221+X221+Z221+AB221+AD221+AF221+AH221+AJ221+AL221+AN221+AP221+AR221+AT221+AV221+AX221+AZ221+BB221+BD221+BF221+BH221+BJ221+BL221+BN221+BP221+BR221+BT221+BV221</f>
        <v>0</v>
      </c>
      <c r="BX221" s="53">
        <f>+D221+P221+AB221+AF221+AL221+AR221+AV221+BH221+BL221+BV221</f>
        <v>0</v>
      </c>
      <c r="BY221" s="6">
        <f>+L221+N221+V221+AD221+BD221+BJ221</f>
        <v>0</v>
      </c>
      <c r="BZ221" s="53">
        <f>+H221+J221+R221+AN221+BB221+BR221</f>
        <v>0</v>
      </c>
      <c r="CA221" s="53">
        <f>+F221+T221+X221+AJ221+AP221+AX221+BN221+BP221+BT221</f>
        <v>0</v>
      </c>
      <c r="CB221" s="26">
        <f>+AH221+AT221+AZ221+BF221</f>
        <v>0</v>
      </c>
    </row>
    <row r="222" spans="1:80" ht="15">
      <c r="A222" s="77" t="s">
        <v>398</v>
      </c>
      <c r="B222" s="66" t="s">
        <v>10</v>
      </c>
      <c r="C222" s="53"/>
      <c r="G222" s="53"/>
      <c r="I222" s="53"/>
      <c r="K222" s="53">
        <v>14</v>
      </c>
      <c r="L222" s="5">
        <v>18</v>
      </c>
      <c r="M222" s="53">
        <v>7</v>
      </c>
      <c r="N222" s="5">
        <v>36</v>
      </c>
      <c r="O222" s="53"/>
      <c r="Q222" s="53"/>
      <c r="S222" s="53"/>
      <c r="U222" s="53">
        <v>10</v>
      </c>
      <c r="V222" s="15">
        <v>26</v>
      </c>
      <c r="W222" s="53"/>
      <c r="Y222" s="53"/>
      <c r="AA222" s="53"/>
      <c r="AC222" s="53">
        <v>12</v>
      </c>
      <c r="AD222" s="23">
        <v>22</v>
      </c>
      <c r="AE222" s="53"/>
      <c r="AG222" s="53"/>
      <c r="AI222" s="53"/>
      <c r="AK222" s="53"/>
      <c r="AM222" s="53"/>
      <c r="AO222" s="53"/>
      <c r="AQ222" s="53"/>
      <c r="AS222" s="53"/>
      <c r="BC222" s="53" t="s">
        <v>19</v>
      </c>
      <c r="BI222" s="53">
        <v>26</v>
      </c>
      <c r="BJ222" s="52">
        <v>5</v>
      </c>
      <c r="BW222" s="53">
        <f>+D222+F222+H222+J222+L222+N222+P222+T222+R222+V222+X222+Z222+AB222+AD222+AF222+AH222+AJ222+AL222+AN222+AP222+AR222+AT222+AV222+AX222+AZ222+BB222+BD222+BF222+BH222+BJ222+BL222+BN222+BP222+BR222+BT222+BV222</f>
        <v>107</v>
      </c>
      <c r="BX222" s="53">
        <f>+D222+P222+AB222+AF222+AL222+AR222+AV222+BH222+BL222+BV222</f>
        <v>0</v>
      </c>
      <c r="BY222" s="6">
        <f>+L222+N222+V222+AD222+BD222+BJ222</f>
        <v>107</v>
      </c>
      <c r="BZ222" s="53">
        <f>+H222+J222+R222+AN222+BB222+BR222</f>
        <v>0</v>
      </c>
      <c r="CA222" s="53">
        <f>+F222+T222+X222+AJ222+AP222+AX222+BN222+BP222+BT222</f>
        <v>0</v>
      </c>
      <c r="CB222" s="26">
        <f>+AH222+AT222+AZ222+BF222</f>
        <v>0</v>
      </c>
    </row>
    <row r="223" spans="1:80" ht="15">
      <c r="A223" s="77" t="s">
        <v>301</v>
      </c>
      <c r="B223" s="74" t="s">
        <v>109</v>
      </c>
      <c r="C223" s="53"/>
      <c r="E223" s="27">
        <v>61</v>
      </c>
      <c r="G223" s="27">
        <v>62</v>
      </c>
      <c r="I223" s="27">
        <v>46</v>
      </c>
      <c r="K223" s="27"/>
      <c r="M223" s="27"/>
      <c r="O223" s="27"/>
      <c r="Q223" s="56" t="s">
        <v>331</v>
      </c>
      <c r="S223" s="56" t="s">
        <v>331</v>
      </c>
      <c r="U223" s="56"/>
      <c r="W223" s="56"/>
      <c r="Y223" s="56"/>
      <c r="AA223" s="56">
        <v>65</v>
      </c>
      <c r="AC223" s="56"/>
      <c r="AE223" s="56"/>
      <c r="AG223" s="25">
        <v>26</v>
      </c>
      <c r="AH223" s="23">
        <v>5</v>
      </c>
      <c r="AI223" s="56">
        <v>42</v>
      </c>
      <c r="AK223" s="56"/>
      <c r="AM223" s="56" t="s">
        <v>331</v>
      </c>
      <c r="AO223" s="56">
        <v>49</v>
      </c>
      <c r="AQ223" s="56">
        <v>70</v>
      </c>
      <c r="AS223" s="53">
        <v>13</v>
      </c>
      <c r="AW223" s="56">
        <v>49</v>
      </c>
      <c r="AY223" s="53">
        <v>28</v>
      </c>
      <c r="AZ223" s="52">
        <v>3</v>
      </c>
      <c r="BE223" s="53">
        <v>32</v>
      </c>
      <c r="BW223" s="53">
        <f>+D223+F223+H223+J223+L223+N223+P223+T223+R223+V223+X223+Z223+AB223+AD223+AF223+AH223+AJ223+AL223+AN223+AP223+AR223+AT223+AV223+AX223+AZ223+BB223+BD223+BF223+BH223+BJ223+BL223+BN223+BP223+BR223+BT223+BV223</f>
        <v>8</v>
      </c>
      <c r="BX223" s="53">
        <f>+D223+P223+AB223+AF223+AL223+AR223+AV223+BH223+BL223+BV223</f>
        <v>0</v>
      </c>
      <c r="BY223" s="6">
        <f>+L223+N223+V223+AD223+BD223+BJ223</f>
        <v>0</v>
      </c>
      <c r="BZ223" s="53">
        <f>+H223+J223+R223+AN223+BB223+BR223</f>
        <v>0</v>
      </c>
      <c r="CA223" s="53">
        <f>+F223+T223+X223+AJ223+AP223+AX223+BN223+BP223+BT223</f>
        <v>0</v>
      </c>
      <c r="CB223" s="26">
        <f>+AH223+AT223+AZ223+BF223</f>
        <v>8</v>
      </c>
    </row>
    <row r="224" spans="1:80" ht="15">
      <c r="A224" s="66" t="s">
        <v>205</v>
      </c>
      <c r="B224" s="74" t="s">
        <v>14</v>
      </c>
      <c r="C224" s="27">
        <v>36</v>
      </c>
      <c r="G224" s="56"/>
      <c r="I224" s="56"/>
      <c r="K224" s="56"/>
      <c r="M224" s="56"/>
      <c r="O224" s="56" t="s">
        <v>249</v>
      </c>
      <c r="Q224" s="56"/>
      <c r="S224" s="56"/>
      <c r="U224" s="56"/>
      <c r="W224" s="56"/>
      <c r="Y224" s="56"/>
      <c r="AA224" s="53">
        <v>27</v>
      </c>
      <c r="AB224" s="23">
        <v>4</v>
      </c>
      <c r="AC224" s="56">
        <v>45</v>
      </c>
      <c r="AE224" s="53">
        <v>12</v>
      </c>
      <c r="AF224" s="23">
        <v>22</v>
      </c>
      <c r="AG224" s="53"/>
      <c r="AI224" s="53"/>
      <c r="AK224" s="56" t="s">
        <v>7</v>
      </c>
      <c r="AM224" s="56"/>
      <c r="AO224" s="56"/>
      <c r="AQ224" s="56">
        <v>49</v>
      </c>
      <c r="AS224" s="56"/>
      <c r="AU224" s="56">
        <v>42</v>
      </c>
      <c r="AW224" s="56"/>
      <c r="AY224" s="56"/>
      <c r="BA224" s="56"/>
      <c r="BC224" s="56"/>
      <c r="BG224" s="53">
        <v>19</v>
      </c>
      <c r="BH224" s="52">
        <v>12</v>
      </c>
      <c r="BI224" s="53" t="s">
        <v>7</v>
      </c>
      <c r="BK224" s="53">
        <v>33</v>
      </c>
      <c r="BW224" s="53">
        <f>+D224+F224+H224+J224+L224+N224+P224+T224+R224+V224+X224+Z224+AB224+AD224+AF224+AH224+AJ224+AL224+AN224+AP224+AR224+AT224+AV224+AX224+AZ224+BB224+BD224+BF224+BH224+BJ224+BL224+BN224+BP224+BR224+BT224+BV224</f>
        <v>38</v>
      </c>
      <c r="BX224" s="53">
        <f>+D224+P224+AB224+AF224+AL224+AR224+AV224+BH224+BL224+BV224</f>
        <v>38</v>
      </c>
      <c r="BY224" s="6">
        <f>+L224+N224+V224+AD224+BD224+BJ224</f>
        <v>0</v>
      </c>
      <c r="BZ224" s="53">
        <f>+H224+J224+R224+AN224+BB224+BR224</f>
        <v>0</v>
      </c>
      <c r="CA224" s="53">
        <f>+F224+T224+X224+AJ224+AP224+AX224+BN224+BP224+BT224</f>
        <v>0</v>
      </c>
      <c r="CB224" s="26">
        <f>+AH224+AT224+AZ224+BF224</f>
        <v>0</v>
      </c>
    </row>
    <row r="225" spans="1:80" ht="15">
      <c r="A225" s="66" t="s">
        <v>193</v>
      </c>
      <c r="B225" s="74" t="s">
        <v>9</v>
      </c>
      <c r="C225" s="53">
        <v>16</v>
      </c>
      <c r="D225" s="5">
        <v>15</v>
      </c>
      <c r="E225" s="53"/>
      <c r="G225" s="53"/>
      <c r="I225" s="53"/>
      <c r="K225" s="53"/>
      <c r="M225" s="27">
        <v>34</v>
      </c>
      <c r="O225" s="53" t="s">
        <v>19</v>
      </c>
      <c r="Q225" s="53"/>
      <c r="S225" s="53"/>
      <c r="U225" s="56">
        <v>44</v>
      </c>
      <c r="W225" s="56"/>
      <c r="Y225" s="56"/>
      <c r="AA225" s="56">
        <v>48</v>
      </c>
      <c r="AC225" s="56">
        <v>52</v>
      </c>
      <c r="AE225" s="53">
        <v>17</v>
      </c>
      <c r="AF225" s="23">
        <v>14</v>
      </c>
      <c r="AG225" s="53"/>
      <c r="AI225" s="53"/>
      <c r="AK225" s="53">
        <v>13</v>
      </c>
      <c r="AL225" s="23">
        <v>20</v>
      </c>
      <c r="AM225" s="53"/>
      <c r="AO225" s="53"/>
      <c r="AQ225" s="53">
        <v>14</v>
      </c>
      <c r="AR225" s="23">
        <v>18</v>
      </c>
      <c r="AS225" s="53"/>
      <c r="AU225" s="56">
        <v>55</v>
      </c>
      <c r="AW225" s="56"/>
      <c r="AY225" s="56"/>
      <c r="BA225" s="56"/>
      <c r="BC225" s="56"/>
      <c r="BG225" s="56">
        <v>37</v>
      </c>
      <c r="BK225" s="53" t="s">
        <v>7</v>
      </c>
      <c r="BW225" s="53">
        <f>+D225+F225+H225+J225+L225+N225+P225+T225+R225+V225+X225+Z225+AB225+AD225+AF225+AH225+AJ225+AL225+AN225+AP225+AR225+AT225+AV225+AX225+AZ225+BB225+BD225+BF225+BH225+BJ225+BL225+BN225+BP225+BR225+BT225+BV225</f>
        <v>67</v>
      </c>
      <c r="BX225" s="53">
        <f>+D225+P225+AB225+AF225+AL225+AR225+AV225+BH225+BL225+BV225</f>
        <v>67</v>
      </c>
      <c r="BY225" s="6">
        <f>+L225+N225+V225+AD225+BD225+BJ225</f>
        <v>0</v>
      </c>
      <c r="BZ225" s="53">
        <f>+H225+J225+R225+AN225+BB225+BR225</f>
        <v>0</v>
      </c>
      <c r="CA225" s="53">
        <f>+F225+T225+X225+AJ225+AP225+AX225+BN225+BP225+BT225</f>
        <v>0</v>
      </c>
      <c r="CB225" s="26">
        <f>+AH225+AT225+AZ225+BF225</f>
        <v>0</v>
      </c>
    </row>
    <row r="226" spans="1:80" ht="15">
      <c r="A226" s="77" t="s">
        <v>302</v>
      </c>
      <c r="B226" s="74" t="s">
        <v>8</v>
      </c>
      <c r="C226" s="53"/>
      <c r="E226" s="27" t="s">
        <v>330</v>
      </c>
      <c r="G226" s="27">
        <v>53</v>
      </c>
      <c r="I226" s="27">
        <v>36</v>
      </c>
      <c r="K226" s="27">
        <v>32</v>
      </c>
      <c r="M226" s="27" t="s">
        <v>7</v>
      </c>
      <c r="O226" s="27"/>
      <c r="Q226" s="27"/>
      <c r="S226" s="27"/>
      <c r="U226" s="56">
        <v>36</v>
      </c>
      <c r="W226" s="56"/>
      <c r="Y226" s="56"/>
      <c r="AA226" s="56"/>
      <c r="AC226" s="56" t="s">
        <v>7</v>
      </c>
      <c r="AE226" s="56"/>
      <c r="AG226" s="56" t="s">
        <v>7</v>
      </c>
      <c r="AI226" s="56"/>
      <c r="AK226" s="56"/>
      <c r="AM226" s="56"/>
      <c r="AO226" s="56"/>
      <c r="AQ226" s="56"/>
      <c r="AS226" s="56"/>
      <c r="AU226" s="56"/>
      <c r="AW226" s="56" t="s">
        <v>331</v>
      </c>
      <c r="AY226" s="56">
        <v>32</v>
      </c>
      <c r="BA226" s="56">
        <v>45</v>
      </c>
      <c r="BC226" s="56" t="s">
        <v>7</v>
      </c>
      <c r="BW226" s="53">
        <f>+D226+F226+H226+J226+L226+N226+P226+T226+R226+V226+X226+Z226+AB226+AD226+AF226+AH226+AJ226+AL226+AN226+AP226+AR226+AT226+AV226+AX226+AZ226+BB226+BD226+BF226+BH226+BJ226+BL226+BN226+BP226+BR226+BT226+BV226</f>
        <v>0</v>
      </c>
      <c r="BX226" s="53">
        <f>+D226+P226+AB226+AF226+AL226+AR226+AV226+BH226+BL226+BV226</f>
        <v>0</v>
      </c>
      <c r="BY226" s="6">
        <f>+L226+N226+V226+AD226+BD226+BJ226</f>
        <v>0</v>
      </c>
      <c r="BZ226" s="53">
        <f>+H226+J226+R226+AN226+BB226+BR226</f>
        <v>0</v>
      </c>
      <c r="CA226" s="53">
        <f>+F226+T226+X226+AJ226+AP226+AX226+BN226+BP226+BT226</f>
        <v>0</v>
      </c>
      <c r="CB226" s="26">
        <f>+AH226+AT226+AZ226+BF226</f>
        <v>0</v>
      </c>
    </row>
    <row r="227" spans="1:80" ht="15">
      <c r="A227" s="66" t="s">
        <v>345</v>
      </c>
      <c r="B227" s="74" t="s">
        <v>14</v>
      </c>
      <c r="E227" s="53">
        <v>14</v>
      </c>
      <c r="F227" s="5">
        <v>18</v>
      </c>
      <c r="G227" s="27" t="s">
        <v>331</v>
      </c>
      <c r="I227" s="25">
        <v>24</v>
      </c>
      <c r="J227" s="5">
        <v>7</v>
      </c>
      <c r="K227" s="27">
        <v>54</v>
      </c>
      <c r="M227" s="27"/>
      <c r="O227" s="27"/>
      <c r="Q227" s="53">
        <v>20</v>
      </c>
      <c r="R227" s="15">
        <v>11</v>
      </c>
      <c r="S227" s="53">
        <v>30</v>
      </c>
      <c r="T227" s="15">
        <v>1</v>
      </c>
      <c r="U227" s="53"/>
      <c r="W227" s="53">
        <v>6</v>
      </c>
      <c r="X227" s="23">
        <v>40</v>
      </c>
      <c r="Y227" s="53"/>
      <c r="AA227" s="53"/>
      <c r="AC227" s="53"/>
      <c r="AE227" s="53"/>
      <c r="AG227" s="34" t="s">
        <v>468</v>
      </c>
      <c r="AI227" s="53">
        <v>24</v>
      </c>
      <c r="AJ227" s="23">
        <v>7</v>
      </c>
      <c r="AK227" s="53"/>
      <c r="AM227" s="53">
        <v>21</v>
      </c>
      <c r="AN227" s="23">
        <v>10</v>
      </c>
      <c r="AO227" s="53">
        <v>14</v>
      </c>
      <c r="AP227" s="23">
        <v>18</v>
      </c>
      <c r="AQ227" s="53"/>
      <c r="AS227" s="53"/>
      <c r="AW227" s="53">
        <v>11</v>
      </c>
      <c r="AX227" s="52">
        <v>24</v>
      </c>
      <c r="BA227" s="53">
        <v>22</v>
      </c>
      <c r="BB227" s="52">
        <v>9</v>
      </c>
      <c r="BM227" s="53">
        <v>12</v>
      </c>
      <c r="BN227" s="73">
        <v>22</v>
      </c>
      <c r="BO227" s="53">
        <v>4</v>
      </c>
      <c r="BP227" s="73">
        <v>50</v>
      </c>
      <c r="BQ227" s="53">
        <v>16</v>
      </c>
      <c r="BR227" s="73">
        <v>15</v>
      </c>
      <c r="BS227" s="53" t="s">
        <v>331</v>
      </c>
      <c r="BW227" s="53">
        <f>+D227+F227+H227+J227+L227+N227+P227+T227+R227+V227+X227+Z227+AB227+AD227+AF227+AH227+AJ227+AL227+AN227+AP227+AR227+AT227+AV227+AX227+AZ227+BB227+BD227+BF227+BH227+BJ227+BL227+BN227+BP227+BR227+BT227+BV227</f>
        <v>232</v>
      </c>
      <c r="BX227" s="53">
        <f>+D227+P227+AB227+AF227+AL227+AR227+AV227+BH227+BL227+BV227</f>
        <v>0</v>
      </c>
      <c r="BY227" s="6">
        <f>+L227+N227+V227+AD227+BD227+BJ227</f>
        <v>0</v>
      </c>
      <c r="BZ227" s="53">
        <f>+H227+J227+R227+AN227+BB227+BR227</f>
        <v>52</v>
      </c>
      <c r="CA227" s="53">
        <f>+F227+T227+X227+AJ227+AP227+AX227+BN227+BP227+BT227</f>
        <v>180</v>
      </c>
      <c r="CB227" s="26">
        <f>+AH227+AT227+AZ227+BF227</f>
        <v>0</v>
      </c>
    </row>
    <row r="228" spans="1:80" ht="15">
      <c r="A228" s="77" t="s">
        <v>303</v>
      </c>
      <c r="B228" s="74" t="s">
        <v>10</v>
      </c>
      <c r="C228" s="53"/>
      <c r="E228" s="27">
        <v>48</v>
      </c>
      <c r="G228" s="27">
        <v>51</v>
      </c>
      <c r="I228" s="27" t="s">
        <v>331</v>
      </c>
      <c r="K228" s="27"/>
      <c r="M228" s="27"/>
      <c r="O228" s="27"/>
      <c r="Q228" s="53">
        <v>24</v>
      </c>
      <c r="R228" s="15">
        <v>7</v>
      </c>
      <c r="S228" s="56">
        <v>55</v>
      </c>
      <c r="U228" s="56"/>
      <c r="W228" s="56"/>
      <c r="Y228" s="56"/>
      <c r="AA228" s="56"/>
      <c r="AC228" s="56"/>
      <c r="AE228" s="56"/>
      <c r="AG228" s="56" t="s">
        <v>7</v>
      </c>
      <c r="AI228" s="56">
        <v>34</v>
      </c>
      <c r="AK228" s="56"/>
      <c r="AM228" s="56" t="s">
        <v>331</v>
      </c>
      <c r="AO228" s="56" t="s">
        <v>329</v>
      </c>
      <c r="AQ228" s="56"/>
      <c r="AS228" s="56"/>
      <c r="AU228" s="56"/>
      <c r="AW228" s="56">
        <v>47</v>
      </c>
      <c r="AY228" s="56"/>
      <c r="BA228" s="53">
        <v>17</v>
      </c>
      <c r="BB228" s="52">
        <v>14</v>
      </c>
      <c r="BW228" s="53">
        <f>+D228+F228+H228+J228+L228+N228+P228+T228+R228+V228+X228+Z228+AB228+AD228+AF228+AH228+AJ228+AL228+AN228+AP228+AR228+AT228+AV228+AX228+AZ228+BB228+BD228+BF228+BH228+BJ228+BL228+BN228+BP228+BR228+BT228+BV228</f>
        <v>21</v>
      </c>
      <c r="BX228" s="53">
        <f>+D228+P228+AB228+AF228+AL228+AR228+AV228+BH228+BL228+BV228</f>
        <v>0</v>
      </c>
      <c r="BY228" s="6">
        <f>+L228+N228+V228+AD228+BD228+BJ228</f>
        <v>0</v>
      </c>
      <c r="BZ228" s="53">
        <f>+H228+J228+R228+AN228+BB228+BR228</f>
        <v>21</v>
      </c>
      <c r="CA228" s="53">
        <f>+F228+T228+X228+AJ228+AP228+AX228+BN228+BP228+BT228</f>
        <v>0</v>
      </c>
      <c r="CB228" s="26">
        <f>+AH228+AT228+AZ228+BF228</f>
        <v>0</v>
      </c>
    </row>
    <row r="229" spans="1:80" ht="15">
      <c r="A229" s="66" t="s">
        <v>351</v>
      </c>
      <c r="B229" s="74" t="s">
        <v>13</v>
      </c>
      <c r="G229" s="27">
        <v>40</v>
      </c>
      <c r="I229" s="27" t="s">
        <v>331</v>
      </c>
      <c r="K229" s="27"/>
      <c r="M229" s="27"/>
      <c r="O229" s="27"/>
      <c r="Q229" s="56">
        <v>35</v>
      </c>
      <c r="S229" s="53">
        <v>19</v>
      </c>
      <c r="T229" s="15">
        <v>12</v>
      </c>
      <c r="U229" s="53"/>
      <c r="W229" s="56" t="s">
        <v>331</v>
      </c>
      <c r="Y229" s="56"/>
      <c r="AA229" s="56"/>
      <c r="AC229" s="56"/>
      <c r="AE229" s="56"/>
      <c r="AG229" s="35" t="s">
        <v>468</v>
      </c>
      <c r="AI229" s="53">
        <v>30</v>
      </c>
      <c r="AJ229" s="23">
        <v>1</v>
      </c>
      <c r="AK229" s="56"/>
      <c r="AM229" s="56" t="s">
        <v>331</v>
      </c>
      <c r="AO229" s="56" t="s">
        <v>331</v>
      </c>
      <c r="AQ229" s="56"/>
      <c r="AS229" s="56"/>
      <c r="AU229" s="56"/>
      <c r="AW229" s="53">
        <v>26</v>
      </c>
      <c r="AX229" s="52">
        <v>5</v>
      </c>
      <c r="BA229" s="56" t="s">
        <v>331</v>
      </c>
      <c r="BC229" s="56"/>
      <c r="BW229" s="53">
        <f>+D229+F229+H229+J229+L229+N229+P229+T229+R229+V229+X229+Z229+AB229+AD229+AF229+AH229+AJ229+AL229+AN229+AP229+AR229+AT229+AV229+AX229+AZ229+BB229+BD229+BF229+BH229+BJ229+BL229+BN229+BP229+BR229+BT229+BV229</f>
        <v>18</v>
      </c>
      <c r="BX229" s="53">
        <f>+D229+P229+AB229+AF229+AL229+AR229+AV229+BH229+BL229+BV229</f>
        <v>0</v>
      </c>
      <c r="BY229" s="6">
        <f>+L229+N229+V229+AD229+BD229+BJ229</f>
        <v>0</v>
      </c>
      <c r="BZ229" s="6">
        <f>+H229+J229+R229+AN229+BB229+BR229</f>
        <v>0</v>
      </c>
      <c r="CA229" s="6">
        <f>+F229+T229+X229+AJ229+AP229+AX229+BN229+BP229+BT229</f>
        <v>18</v>
      </c>
      <c r="CB229" s="26">
        <f>+AH229+AT229+AZ229+BF229</f>
        <v>0</v>
      </c>
    </row>
    <row r="230" spans="1:80" ht="15">
      <c r="A230" s="77" t="s">
        <v>546</v>
      </c>
      <c r="B230" s="29" t="s">
        <v>13</v>
      </c>
      <c r="C230" s="53"/>
      <c r="E230" s="53"/>
      <c r="G230" s="53"/>
      <c r="I230" s="53"/>
      <c r="K230" s="53"/>
      <c r="M230" s="53"/>
      <c r="O230" s="53"/>
      <c r="Q230" s="53"/>
      <c r="S230" s="53"/>
      <c r="U230" s="53"/>
      <c r="W230" s="53"/>
      <c r="Y230" s="53"/>
      <c r="AA230" s="53"/>
      <c r="AC230" s="53"/>
      <c r="AE230" s="56">
        <v>43</v>
      </c>
      <c r="AG230" s="56"/>
      <c r="AI230" s="56"/>
      <c r="AK230" s="56"/>
      <c r="AM230" s="56"/>
      <c r="AO230" s="56"/>
      <c r="AQ230" s="56"/>
      <c r="AS230" s="56"/>
      <c r="AU230" s="56">
        <v>49</v>
      </c>
      <c r="AW230" s="56"/>
      <c r="AY230" s="56"/>
      <c r="BA230" s="56"/>
      <c r="BC230" s="56"/>
      <c r="BW230" s="53">
        <f>+D230+F230+H230+J230+L230+N230+P230+T230+R230+V230+X230+Z230+AB230+AD230+AF230+AH230+AJ230+AL230+AN230+AP230+AR230+AT230+AV230+AX230+AZ230+BB230+BD230+BF230+BH230+BJ230+BL230+BN230+BP230+BR230+BT230+BV230</f>
        <v>0</v>
      </c>
      <c r="BX230" s="53">
        <f>+D230+P230+AB230+AF230+AL230+AR230+AV230+BH230+BL230+BV230</f>
        <v>0</v>
      </c>
      <c r="BY230" s="6">
        <f>+L230+N230+V230+AD230+BD230+BJ230</f>
        <v>0</v>
      </c>
      <c r="BZ230" s="6">
        <f>+H230+J230+R230+AN230+BB230+BR230</f>
        <v>0</v>
      </c>
      <c r="CA230" s="6">
        <f>+F230+T230+X230+AJ230+AP230+AX230+BN230+BP230+BT230</f>
        <v>0</v>
      </c>
      <c r="CB230" s="26">
        <f>+AH230+AT230+AZ230+BF230</f>
        <v>0</v>
      </c>
    </row>
    <row r="231" spans="1:80" ht="15">
      <c r="A231" s="77" t="s">
        <v>304</v>
      </c>
      <c r="B231" s="74" t="s">
        <v>5</v>
      </c>
      <c r="C231" s="53"/>
      <c r="E231" s="6">
        <v>14</v>
      </c>
      <c r="F231" s="5">
        <v>18</v>
      </c>
      <c r="G231" s="25">
        <v>14</v>
      </c>
      <c r="H231" s="5">
        <v>18</v>
      </c>
      <c r="I231" s="25">
        <v>1</v>
      </c>
      <c r="J231" s="5">
        <v>100</v>
      </c>
      <c r="K231" s="25"/>
      <c r="M231" s="25"/>
      <c r="O231" s="25"/>
      <c r="Q231" s="53">
        <v>9</v>
      </c>
      <c r="R231" s="15">
        <v>29</v>
      </c>
      <c r="S231" s="56">
        <v>31</v>
      </c>
      <c r="U231" s="56"/>
      <c r="W231" s="53">
        <v>5</v>
      </c>
      <c r="X231" s="23">
        <v>45</v>
      </c>
      <c r="Y231" s="53"/>
      <c r="AA231" s="53"/>
      <c r="AC231" s="53"/>
      <c r="AE231" s="53"/>
      <c r="AG231" s="34" t="s">
        <v>468</v>
      </c>
      <c r="AI231" s="53">
        <v>16</v>
      </c>
      <c r="AJ231" s="23">
        <v>15</v>
      </c>
      <c r="AK231" s="53"/>
      <c r="AM231" s="53">
        <v>2</v>
      </c>
      <c r="AN231" s="23">
        <v>80</v>
      </c>
      <c r="AO231" s="53">
        <v>11</v>
      </c>
      <c r="AP231" s="23">
        <v>24</v>
      </c>
      <c r="AQ231" s="53"/>
      <c r="AS231" s="53"/>
      <c r="AW231" s="56" t="s">
        <v>331</v>
      </c>
      <c r="AY231" s="56"/>
      <c r="BA231" s="56"/>
      <c r="BC231" s="56"/>
      <c r="BW231" s="53">
        <f>+D231+F231+H231+J231+L231+N231+P231+T231+R231+V231+X231+Z231+AB231+AD231+AF231+AH231+AJ231+AL231+AN231+AP231+AR231+AT231+AV231+AX231+AZ231+BB231+BD231+BF231+BH231+BJ231+BL231+BN231+BP231+BR231+BT231+BV231</f>
        <v>329</v>
      </c>
      <c r="BX231" s="53">
        <f>+D231+P231+AB231+AF231+AL231+AR231+AV231+BH231+BL231+BV231</f>
        <v>0</v>
      </c>
      <c r="BY231" s="6">
        <f>+L231+N231+V231+AD231+BD231+BJ231</f>
        <v>0</v>
      </c>
      <c r="BZ231" s="6">
        <f>+H231+J231+R231+AN231+BB231+BR231</f>
        <v>227</v>
      </c>
      <c r="CA231" s="6">
        <f>+F231+T231+X231+AJ231+AP231+AX231+BN231+BP231+BT231</f>
        <v>102</v>
      </c>
      <c r="CB231" s="26">
        <f>+AH231+AT231+AZ231+BF231</f>
        <v>0</v>
      </c>
    </row>
    <row r="232" spans="1:80" ht="15">
      <c r="A232" s="28" t="s">
        <v>349</v>
      </c>
      <c r="B232" s="74" t="s">
        <v>5</v>
      </c>
      <c r="C232" s="53"/>
      <c r="E232" s="53"/>
      <c r="G232" s="27">
        <v>38</v>
      </c>
      <c r="I232" s="53"/>
      <c r="K232" s="53"/>
      <c r="M232" s="53"/>
      <c r="O232" s="53"/>
      <c r="Q232" s="53"/>
      <c r="S232" s="53"/>
      <c r="U232" s="53"/>
      <c r="W232" s="53"/>
      <c r="Y232" s="53"/>
      <c r="AA232" s="53"/>
      <c r="AC232" s="53"/>
      <c r="AE232" s="53"/>
      <c r="AG232" s="53"/>
      <c r="AI232" s="53"/>
      <c r="AK232" s="53"/>
      <c r="AM232" s="53"/>
      <c r="AO232" s="53"/>
      <c r="AQ232" s="53"/>
      <c r="AS232" s="53"/>
      <c r="BW232" s="53">
        <f>+D232+F232+H232+J232+L232+N232+P232+T232+R232+V232+X232+Z232+AB232+AD232+AF232+AH232+AJ232+AL232+AN232+AP232+AR232+AT232+AV232+AX232+AZ232+BB232+BD232+BF232+BH232+BJ232+BL232+BN232+BP232+BR232+BT232+BV232</f>
        <v>0</v>
      </c>
      <c r="BX232" s="53">
        <f>+D232+P232+AB232+AF232+AL232+AR232+AV232+BH232+BL232+BV232</f>
        <v>0</v>
      </c>
      <c r="BY232" s="6">
        <f>+L232+N232+V232+AD232+BD232+BJ232</f>
        <v>0</v>
      </c>
      <c r="BZ232" s="6">
        <f>+H232+J232+R232+AN232+BB232+BR232</f>
        <v>0</v>
      </c>
      <c r="CA232" s="6">
        <f>+F232+T232+X232+AJ232+AP232+AX232+BN232+BP232+BT232</f>
        <v>0</v>
      </c>
      <c r="CB232" s="26">
        <f>+AH232+AT232+AZ232+BF232</f>
        <v>0</v>
      </c>
    </row>
    <row r="233" spans="1:80" ht="15">
      <c r="A233" s="77" t="s">
        <v>305</v>
      </c>
      <c r="B233" s="74" t="s">
        <v>13</v>
      </c>
      <c r="C233" s="53"/>
      <c r="E233" s="6">
        <v>25</v>
      </c>
      <c r="F233" s="5">
        <v>6</v>
      </c>
      <c r="G233" s="27" t="s">
        <v>331</v>
      </c>
      <c r="I233" s="53"/>
      <c r="K233" s="53"/>
      <c r="M233" s="53"/>
      <c r="O233" s="53"/>
      <c r="Q233" s="53"/>
      <c r="S233" s="53"/>
      <c r="U233" s="53"/>
      <c r="W233" s="53"/>
      <c r="Y233" s="53"/>
      <c r="AA233" s="53"/>
      <c r="AC233" s="53"/>
      <c r="AE233" s="53"/>
      <c r="AG233" s="53"/>
      <c r="AI233" s="53"/>
      <c r="AK233" s="53"/>
      <c r="AM233" s="53"/>
      <c r="AO233" s="53"/>
      <c r="AQ233" s="53"/>
      <c r="AS233" s="53"/>
      <c r="BW233" s="53">
        <f>+D233+F233+H233+J233+L233+N233+P233+T233+R233+V233+X233+Z233+AB233+AD233+AF233+AH233+AJ233+AL233+AN233+AP233+AR233+AT233+AV233+AX233+AZ233+BB233+BD233+BF233+BH233+BJ233+BL233+BN233+BP233+BR233+BT233+BV233</f>
        <v>6</v>
      </c>
      <c r="BX233" s="53">
        <f>+D233+P233+AB233+AF233+AL233+AR233+AV233+BH233+BL233+BV233</f>
        <v>0</v>
      </c>
      <c r="BY233" s="6">
        <f>+L233+N233+V233+AD233+BD233+BJ233</f>
        <v>0</v>
      </c>
      <c r="BZ233" s="6">
        <f>+H233+J233+R233+AN233+BB233+BR233</f>
        <v>0</v>
      </c>
      <c r="CA233" s="6">
        <f>+F233+T233+X233+AJ233+AP233+AX233+BN233+BP233+BT233</f>
        <v>6</v>
      </c>
      <c r="CB233" s="26">
        <f>+AH233+AT233+AZ233+BF233</f>
        <v>0</v>
      </c>
    </row>
    <row r="234" spans="1:80" ht="15">
      <c r="A234" s="66" t="s">
        <v>206</v>
      </c>
      <c r="B234" t="s">
        <v>9</v>
      </c>
      <c r="C234" s="27">
        <v>32</v>
      </c>
      <c r="E234" s="53"/>
      <c r="G234" s="53"/>
      <c r="I234" s="53"/>
      <c r="K234" s="53"/>
      <c r="M234" s="53"/>
      <c r="O234" s="56" t="s">
        <v>7</v>
      </c>
      <c r="Q234" s="56"/>
      <c r="S234" s="56"/>
      <c r="U234" s="56"/>
      <c r="W234" s="56"/>
      <c r="Y234" s="56"/>
      <c r="AA234" s="56" t="s">
        <v>7</v>
      </c>
      <c r="AC234" s="56"/>
      <c r="AE234" s="56" t="s">
        <v>249</v>
      </c>
      <c r="AG234" s="56"/>
      <c r="AI234" s="56"/>
      <c r="AK234" s="56">
        <v>33</v>
      </c>
      <c r="AM234" s="56"/>
      <c r="AO234" s="56"/>
      <c r="AQ234" s="53">
        <v>25</v>
      </c>
      <c r="AR234" s="23">
        <v>6</v>
      </c>
      <c r="AS234" s="56"/>
      <c r="AU234" s="53">
        <v>25</v>
      </c>
      <c r="AV234" s="52">
        <v>6</v>
      </c>
      <c r="BG234" s="56" t="s">
        <v>7</v>
      </c>
      <c r="BK234" s="53" t="s">
        <v>19</v>
      </c>
      <c r="BW234" s="53">
        <f>+D234+F234+H234+J234+L234+N234+P234+T234+R234+V234+X234+Z234+AB234+AD234+AF234+AH234+AJ234+AL234+AN234+AP234+AR234+AT234+AV234+AX234+AZ234+BB234+BD234+BF234+BH234+BJ234+BL234+BN234+BP234+BR234+BT234+BV234</f>
        <v>12</v>
      </c>
      <c r="BX234" s="53">
        <f>+D234+P234+AB234+AF234+AL234+AR234+AV234+BH234+BL234+BV234</f>
        <v>12</v>
      </c>
      <c r="BY234" s="6">
        <f>+L234+N234+V234+AD234+BD234+BJ234</f>
        <v>0</v>
      </c>
      <c r="BZ234" s="6">
        <f>+H234+J234+R234+AN234+BB234+BR234</f>
        <v>0</v>
      </c>
      <c r="CA234" s="6">
        <f>+F234+T234+X234+AJ234+AP234+AX234+BN234+BP234+BT234</f>
        <v>0</v>
      </c>
      <c r="CB234" s="26">
        <f>+AH234+AT234+AZ234+BF234</f>
        <v>0</v>
      </c>
    </row>
    <row r="235" spans="1:80" ht="15">
      <c r="A235" s="77" t="s">
        <v>306</v>
      </c>
      <c r="B235" s="74" t="s">
        <v>11</v>
      </c>
      <c r="C235" s="53"/>
      <c r="E235" s="27">
        <v>54</v>
      </c>
      <c r="G235" s="27">
        <v>46</v>
      </c>
      <c r="I235" s="27" t="s">
        <v>331</v>
      </c>
      <c r="K235" s="27"/>
      <c r="M235" s="27"/>
      <c r="O235" s="27"/>
      <c r="Q235" s="53">
        <v>30</v>
      </c>
      <c r="R235" s="15">
        <v>1</v>
      </c>
      <c r="S235" s="56" t="s">
        <v>331</v>
      </c>
      <c r="U235" s="56"/>
      <c r="W235" s="56"/>
      <c r="Y235" s="56"/>
      <c r="AA235" s="56"/>
      <c r="AC235" s="56"/>
      <c r="AE235" s="56"/>
      <c r="AG235" s="56"/>
      <c r="AI235" s="56"/>
      <c r="AK235" s="56"/>
      <c r="AM235" s="56"/>
      <c r="AO235" s="56"/>
      <c r="AQ235" s="56"/>
      <c r="AS235" s="56"/>
      <c r="AU235" s="56"/>
      <c r="AW235" s="56"/>
      <c r="AY235" s="56"/>
      <c r="BA235" s="56"/>
      <c r="BC235" s="56"/>
      <c r="BW235" s="53">
        <f>+D235+F235+H235+J235+L235+N235+P235+T235+R235+V235+X235+Z235+AB235+AD235+AF235+AH235+AJ235+AL235+AN235+AP235+AR235+AT235+AV235+AX235+AZ235+BB235+BD235+BF235+BH235+BJ235+BL235+BN235+BP235+BR235+BT235+BV235</f>
        <v>1</v>
      </c>
      <c r="BX235" s="53">
        <f>+D235+P235+AB235+AF235+AL235+AR235+AV235+BH235+BL235+BV235</f>
        <v>0</v>
      </c>
      <c r="BY235" s="6">
        <f>+L235+N235+V235+AD235+BD235+BJ235</f>
        <v>0</v>
      </c>
      <c r="BZ235" s="6">
        <f>+H235+J235+R235+AN235+BB235+BR235</f>
        <v>1</v>
      </c>
      <c r="CA235" s="6">
        <f>+F235+T235+X235+AJ235+AP235+AX235+BN235+BP235+BT235</f>
        <v>0</v>
      </c>
      <c r="CB235" s="26">
        <f>+AH235+AT235+AZ235+BF235</f>
        <v>0</v>
      </c>
    </row>
    <row r="236" spans="1:80" ht="15">
      <c r="A236" s="77" t="s">
        <v>356</v>
      </c>
      <c r="B236" s="74" t="s">
        <v>15</v>
      </c>
      <c r="C236" s="22"/>
      <c r="E236" s="53">
        <v>2</v>
      </c>
      <c r="F236" s="5">
        <v>80</v>
      </c>
      <c r="G236" s="25">
        <v>29</v>
      </c>
      <c r="H236" s="5">
        <v>2</v>
      </c>
      <c r="I236" s="25">
        <v>9</v>
      </c>
      <c r="J236" s="5">
        <v>29</v>
      </c>
      <c r="K236" s="53">
        <v>5</v>
      </c>
      <c r="L236" s="5">
        <v>45</v>
      </c>
      <c r="M236" s="53">
        <v>2</v>
      </c>
      <c r="N236" s="5">
        <v>80</v>
      </c>
      <c r="O236" s="53"/>
      <c r="Q236" s="56" t="s">
        <v>331</v>
      </c>
      <c r="S236" s="53">
        <v>26</v>
      </c>
      <c r="T236" s="15">
        <v>5</v>
      </c>
      <c r="U236" s="53">
        <v>6</v>
      </c>
      <c r="V236" s="15">
        <v>40</v>
      </c>
      <c r="W236" s="53">
        <v>11</v>
      </c>
      <c r="X236" s="23">
        <v>24</v>
      </c>
      <c r="Y236" s="53">
        <v>5</v>
      </c>
      <c r="Z236" s="23">
        <v>30</v>
      </c>
      <c r="AA236" s="53"/>
      <c r="AC236" s="53">
        <v>1</v>
      </c>
      <c r="AD236" s="23">
        <v>100</v>
      </c>
      <c r="AE236" s="56" t="s">
        <v>352</v>
      </c>
      <c r="AG236" s="25">
        <v>3</v>
      </c>
      <c r="AH236" s="23">
        <v>60</v>
      </c>
      <c r="AI236" s="53">
        <v>15</v>
      </c>
      <c r="AJ236" s="23">
        <v>16</v>
      </c>
      <c r="AK236" s="56">
        <v>44</v>
      </c>
      <c r="AM236" s="53">
        <v>3</v>
      </c>
      <c r="AN236" s="23">
        <v>60</v>
      </c>
      <c r="AO236" s="53">
        <v>17</v>
      </c>
      <c r="AP236" s="23">
        <v>14</v>
      </c>
      <c r="AQ236" s="56" t="s">
        <v>7</v>
      </c>
      <c r="AS236" s="56" t="s">
        <v>7</v>
      </c>
      <c r="AU236" s="56"/>
      <c r="AW236" s="53">
        <v>14</v>
      </c>
      <c r="AX236" s="52">
        <v>18</v>
      </c>
      <c r="AY236" s="53">
        <v>3</v>
      </c>
      <c r="AZ236" s="52">
        <v>60</v>
      </c>
      <c r="BA236" s="53">
        <v>14</v>
      </c>
      <c r="BB236" s="52">
        <v>18</v>
      </c>
      <c r="BC236" s="53">
        <v>8</v>
      </c>
      <c r="BD236" s="52">
        <v>32</v>
      </c>
      <c r="BI236" s="53">
        <v>22</v>
      </c>
      <c r="BJ236" s="52">
        <v>9</v>
      </c>
      <c r="BM236" s="53">
        <v>28</v>
      </c>
      <c r="BN236" s="73">
        <v>3</v>
      </c>
      <c r="BO236" s="53">
        <v>37</v>
      </c>
      <c r="BQ236" s="53">
        <v>27</v>
      </c>
      <c r="BR236" s="73">
        <v>4</v>
      </c>
      <c r="BS236" s="53">
        <v>3</v>
      </c>
      <c r="BT236" s="73">
        <v>60</v>
      </c>
      <c r="BU236" s="53">
        <v>17</v>
      </c>
      <c r="BW236" s="53">
        <f>+D236+F236+H236+J236+L236+N236+P236+T236+R236+V236+X236+Z236+AB236+AD236+AF236+AH236+AJ236+AL236+AN236+AP236+AR236+AT236+AV236+AX236+AZ236+BB236+BD236+BF236+BH236+BJ236+BL236+BN236+BP236+BR236+BT236+BV236</f>
        <v>789</v>
      </c>
      <c r="BX236" s="53">
        <f>+D236+P236+AB236+AF236+AL236+AR236+AV236+BH236+BL236+BV236</f>
        <v>0</v>
      </c>
      <c r="BY236" s="6">
        <f>+L236+N236+V236+AD236+BD236+BJ236</f>
        <v>306</v>
      </c>
      <c r="BZ236" s="6">
        <f>+H236+J236+R236+AN236+BB236+BR236</f>
        <v>113</v>
      </c>
      <c r="CA236" s="6">
        <f>+F236+T236+X236+AJ236+AP236+AX236+BN236+BP236+BT236</f>
        <v>220</v>
      </c>
      <c r="CB236" s="26">
        <f>+AH236+AT236+AZ236+BF236</f>
        <v>120</v>
      </c>
    </row>
    <row r="237" spans="1:80" ht="15">
      <c r="A237" s="77" t="s">
        <v>307</v>
      </c>
      <c r="B237" s="74" t="s">
        <v>12</v>
      </c>
      <c r="E237" s="27">
        <v>51</v>
      </c>
      <c r="G237" s="27">
        <v>58</v>
      </c>
      <c r="I237" s="27">
        <v>34</v>
      </c>
      <c r="K237" s="27" t="s">
        <v>7</v>
      </c>
      <c r="M237" s="27"/>
      <c r="O237" s="27"/>
      <c r="Q237" s="56" t="s">
        <v>331</v>
      </c>
      <c r="S237" s="56">
        <v>52</v>
      </c>
      <c r="U237" s="56" t="s">
        <v>7</v>
      </c>
      <c r="W237" s="56" t="s">
        <v>331</v>
      </c>
      <c r="Y237" s="56"/>
      <c r="AA237" s="56"/>
      <c r="AC237" s="56"/>
      <c r="AE237" s="56"/>
      <c r="AG237" s="56" t="s">
        <v>7</v>
      </c>
      <c r="AI237" s="56" t="s">
        <v>331</v>
      </c>
      <c r="AK237" s="56"/>
      <c r="AM237" s="56"/>
      <c r="AO237" s="56"/>
      <c r="AQ237" s="56"/>
      <c r="AS237" s="56"/>
      <c r="AU237" s="56"/>
      <c r="AW237" s="56"/>
      <c r="AY237" s="56"/>
      <c r="BA237" s="56"/>
      <c r="BC237" s="56"/>
      <c r="BW237" s="53">
        <f>+D237+F237+H237+J237+L237+N237+P237+T237+R237+V237+X237+Z237+AB237+AD237+AF237+AH237+AJ237+AL237+AN237+AP237+AR237+AT237+AV237+AX237+AZ237+BB237+BD237+BF237+BH237+BJ237+BL237+BN237+BP237+BR237+BT237+BV237</f>
        <v>0</v>
      </c>
      <c r="BX237" s="53">
        <f>+D237+P237+AB237+AF237+AL237+AR237+AV237+BH237+BL237+BV237</f>
        <v>0</v>
      </c>
      <c r="BY237" s="6">
        <f>+L237+N237+V237+AD237+BD237+BJ237</f>
        <v>0</v>
      </c>
      <c r="BZ237" s="6">
        <f>+H237+J237+R237+AN237+BB237+BR237</f>
        <v>0</v>
      </c>
      <c r="CA237" s="6">
        <f>+F237+T237+X237+AJ237+AP237+AX237+BN237+BP237+BT237</f>
        <v>0</v>
      </c>
      <c r="CB237" s="26">
        <f>+AH237+AT237+AZ237+BF237</f>
        <v>0</v>
      </c>
    </row>
    <row r="238" spans="1:80" ht="15">
      <c r="A238" s="66" t="s">
        <v>214</v>
      </c>
      <c r="B238" s="74" t="s">
        <v>10</v>
      </c>
      <c r="C238" s="27">
        <v>46</v>
      </c>
      <c r="E238" s="53"/>
      <c r="G238" s="56"/>
      <c r="I238" s="56"/>
      <c r="K238" s="56"/>
      <c r="M238" s="56"/>
      <c r="O238" s="53">
        <v>16</v>
      </c>
      <c r="P238" s="5">
        <v>15</v>
      </c>
      <c r="Q238" s="53"/>
      <c r="S238" s="53"/>
      <c r="U238" s="53"/>
      <c r="W238" s="53"/>
      <c r="Y238" s="53"/>
      <c r="AA238" s="56">
        <v>52</v>
      </c>
      <c r="AC238" s="56"/>
      <c r="AE238" s="56">
        <v>46</v>
      </c>
      <c r="AG238" s="56"/>
      <c r="AI238" s="56"/>
      <c r="AK238" s="56">
        <v>37</v>
      </c>
      <c r="AM238" s="56"/>
      <c r="AO238" s="56"/>
      <c r="AQ238" s="56">
        <v>31</v>
      </c>
      <c r="AS238" s="56"/>
      <c r="AU238" s="56">
        <v>33</v>
      </c>
      <c r="AW238" s="56"/>
      <c r="AY238" s="56"/>
      <c r="BA238" s="56"/>
      <c r="BC238" s="56"/>
      <c r="BG238" s="56" t="s">
        <v>7</v>
      </c>
      <c r="BK238" s="53">
        <v>35</v>
      </c>
      <c r="BW238" s="53">
        <f>+D238+F238+H238+J238+L238+N238+P238+T238+R238+V238+X238+Z238+AB238+AD238+AF238+AH238+AJ238+AL238+AN238+AP238+AR238+AT238+AV238+AX238+AZ238+BB238+BD238+BF238+BH238+BJ238+BL238+BN238+BP238+BR238+BT238+BV238</f>
        <v>15</v>
      </c>
      <c r="BX238" s="53">
        <f>+D238+P238+AB238+AF238+AL238+AR238+AV238+BH238+BL238+BV238</f>
        <v>15</v>
      </c>
      <c r="BY238" s="6">
        <f>+L238+N238+V238+AD238+BD238+BJ238</f>
        <v>0</v>
      </c>
      <c r="BZ238" s="6">
        <f>+H238+J238+R238+AN238+BB238+BR238</f>
        <v>0</v>
      </c>
      <c r="CA238" s="6">
        <f>+F238+T238+X238+AJ238+AP238+AX238+BN238+BP238+BT238</f>
        <v>0</v>
      </c>
      <c r="CB238" s="26">
        <f>+AH238+AT238+AZ238+BF238</f>
        <v>0</v>
      </c>
    </row>
    <row r="239" spans="1:80" ht="15">
      <c r="A239" s="77" t="s">
        <v>308</v>
      </c>
      <c r="B239" s="74" t="s">
        <v>10</v>
      </c>
      <c r="C239" s="53"/>
      <c r="E239" s="27">
        <v>50</v>
      </c>
      <c r="K239" s="53"/>
      <c r="M239" s="53"/>
      <c r="O239" s="53"/>
      <c r="Q239" s="53"/>
      <c r="S239" s="56">
        <v>37</v>
      </c>
      <c r="U239" s="56"/>
      <c r="W239" s="53">
        <v>27</v>
      </c>
      <c r="X239" s="23">
        <v>4</v>
      </c>
      <c r="Y239" s="53"/>
      <c r="AA239" s="53"/>
      <c r="AC239" s="53"/>
      <c r="AE239" s="53"/>
      <c r="AG239" s="25">
        <v>21</v>
      </c>
      <c r="AH239" s="23">
        <v>10</v>
      </c>
      <c r="AI239" s="56">
        <v>33</v>
      </c>
      <c r="AK239" s="56"/>
      <c r="AM239" s="56" t="s">
        <v>331</v>
      </c>
      <c r="AO239" s="56">
        <v>33</v>
      </c>
      <c r="AQ239" s="56"/>
      <c r="AS239" s="56"/>
      <c r="AU239" s="56"/>
      <c r="AW239" s="56">
        <v>40</v>
      </c>
      <c r="AY239" s="22" t="s">
        <v>7</v>
      </c>
      <c r="BA239" s="22"/>
      <c r="BC239" s="22"/>
      <c r="BW239" s="53">
        <f>+D239+F239+H239+J239+L239+N239+P239+T239+R239+V239+X239+Z239+AB239+AD239+AF239+AH239+AJ239+AL239+AN239+AP239+AR239+AT239+AV239+AX239+AZ239+BB239+BD239+BF239+BH239+BJ239+BL239+BN239+BP239+BR239+BT239+BV239</f>
        <v>14</v>
      </c>
      <c r="BX239" s="53">
        <f>+D239+P239+AB239+AF239+AL239+AR239+AV239+BH239+BL239+BV239</f>
        <v>0</v>
      </c>
      <c r="BY239" s="6">
        <f>+L239+N239+V239+AD239+BD239+BJ239</f>
        <v>0</v>
      </c>
      <c r="BZ239" s="6">
        <f>+H239+J239+R239+AN239+BB239+BR239</f>
        <v>0</v>
      </c>
      <c r="CA239" s="6">
        <f>+F239+T239+X239+AJ239+AP239+AX239+BN239+BP239+BT239</f>
        <v>4</v>
      </c>
      <c r="CB239" s="26">
        <f>+AH239+AT239+AZ239+BF239</f>
        <v>10</v>
      </c>
    </row>
    <row r="240" spans="1:80" ht="15">
      <c r="A240" s="77" t="s">
        <v>660</v>
      </c>
      <c r="B240" s="74" t="s">
        <v>1</v>
      </c>
      <c r="E240" s="53">
        <v>21</v>
      </c>
      <c r="F240" s="5">
        <v>10</v>
      </c>
      <c r="G240" s="25">
        <v>27</v>
      </c>
      <c r="H240" s="5">
        <v>4</v>
      </c>
      <c r="I240" s="25">
        <v>2</v>
      </c>
      <c r="J240" s="5">
        <v>80</v>
      </c>
      <c r="K240" s="27">
        <v>52</v>
      </c>
      <c r="M240" s="27">
        <v>40</v>
      </c>
      <c r="O240" s="27"/>
      <c r="Q240" s="53">
        <v>12</v>
      </c>
      <c r="R240" s="15">
        <v>22</v>
      </c>
      <c r="S240" s="53">
        <v>29</v>
      </c>
      <c r="T240" s="15">
        <v>2</v>
      </c>
      <c r="U240" s="53"/>
      <c r="W240" s="53">
        <v>7</v>
      </c>
      <c r="X240" s="23">
        <v>36</v>
      </c>
      <c r="Y240" s="53"/>
      <c r="AA240" s="53"/>
      <c r="AC240" s="53"/>
      <c r="AE240" s="53"/>
      <c r="AG240" s="25">
        <v>7</v>
      </c>
      <c r="AH240" s="23">
        <v>36</v>
      </c>
      <c r="AI240" s="53">
        <v>13</v>
      </c>
      <c r="AJ240" s="23">
        <v>20</v>
      </c>
      <c r="AK240" s="53"/>
      <c r="AM240" s="53">
        <v>7</v>
      </c>
      <c r="AN240" s="23">
        <v>36</v>
      </c>
      <c r="AO240" s="53">
        <v>3</v>
      </c>
      <c r="AP240" s="23">
        <v>60</v>
      </c>
      <c r="AQ240" s="56">
        <v>67</v>
      </c>
      <c r="AS240" s="53">
        <v>7</v>
      </c>
      <c r="AT240" s="23">
        <v>36</v>
      </c>
      <c r="AW240" s="56">
        <v>33</v>
      </c>
      <c r="AY240" s="53" t="s">
        <v>19</v>
      </c>
      <c r="BA240" s="53">
        <v>20</v>
      </c>
      <c r="BB240" s="52">
        <v>11</v>
      </c>
      <c r="BM240" s="53">
        <v>18</v>
      </c>
      <c r="BN240" s="73">
        <v>13</v>
      </c>
      <c r="BO240" s="53">
        <v>11</v>
      </c>
      <c r="BP240" s="73">
        <v>24</v>
      </c>
      <c r="BQ240" s="53">
        <v>12</v>
      </c>
      <c r="BR240" s="73">
        <v>22</v>
      </c>
      <c r="BS240" s="53">
        <v>1</v>
      </c>
      <c r="BT240" s="73">
        <v>100</v>
      </c>
      <c r="BW240" s="53">
        <f>+D240+F240+H240+J240+L240+N240+P240+T240+R240+V240+X240+Z240+AB240+AD240+AF240+AH240+AJ240+AL240+AN240+AP240+AR240+AT240+AV240+AX240+AZ240+BB240+BD240+BF240+BH240+BJ240+BL240+BN240+BP240+BR240+BT240+BV240</f>
        <v>512</v>
      </c>
      <c r="BX240" s="53">
        <f>+D240+P240+AB240+AF240+AL240+AR240+AV240+BH240+BL240+BV240</f>
        <v>0</v>
      </c>
      <c r="BY240" s="6">
        <f>+L240+N240+V240+AD240+BD240+BJ240</f>
        <v>0</v>
      </c>
      <c r="BZ240" s="6">
        <f>+H240+J240+R240+AN240+BB240+BR240</f>
        <v>175</v>
      </c>
      <c r="CA240" s="6">
        <f>+F240+T240+X240+AJ240+AP240+AX240+BN240+BP240+BT240</f>
        <v>265</v>
      </c>
      <c r="CB240" s="26">
        <f>+AH240+AT240+AZ240+BF240</f>
        <v>72</v>
      </c>
    </row>
    <row r="241" spans="1:80" ht="15">
      <c r="A241" s="77" t="s">
        <v>309</v>
      </c>
      <c r="B241" s="74" t="s">
        <v>9</v>
      </c>
      <c r="C241" s="53"/>
      <c r="E241" s="27">
        <v>44</v>
      </c>
      <c r="G241" s="27">
        <v>61</v>
      </c>
      <c r="I241" s="27">
        <v>45</v>
      </c>
      <c r="K241" s="27"/>
      <c r="M241" s="27"/>
      <c r="O241" s="27"/>
      <c r="Q241" s="56">
        <v>51</v>
      </c>
      <c r="S241" s="53">
        <v>16</v>
      </c>
      <c r="T241" s="15">
        <v>15</v>
      </c>
      <c r="U241" s="53"/>
      <c r="W241" s="56">
        <v>42</v>
      </c>
      <c r="Y241" s="56"/>
      <c r="AA241" s="56"/>
      <c r="AC241" s="56"/>
      <c r="AE241" s="56"/>
      <c r="AG241" s="56"/>
      <c r="AI241" s="56"/>
      <c r="AK241" s="56"/>
      <c r="AM241" s="56">
        <v>34</v>
      </c>
      <c r="AO241" s="53">
        <v>26</v>
      </c>
      <c r="AP241" s="23">
        <v>5</v>
      </c>
      <c r="AQ241" s="56"/>
      <c r="AS241" s="56"/>
      <c r="AU241" s="56"/>
      <c r="AW241" s="56">
        <v>43</v>
      </c>
      <c r="AY241" s="53">
        <v>29</v>
      </c>
      <c r="AZ241" s="52">
        <v>2</v>
      </c>
      <c r="BA241" s="56">
        <v>48</v>
      </c>
      <c r="BC241" s="56"/>
      <c r="BM241" s="53">
        <v>18</v>
      </c>
      <c r="BN241" s="73">
        <v>13</v>
      </c>
      <c r="BO241" s="53">
        <v>40</v>
      </c>
      <c r="BQ241" s="53">
        <v>50</v>
      </c>
      <c r="BW241" s="53">
        <f>+D241+F241+H241+J241+L241+N241+P241+T241+R241+V241+X241+Z241+AB241+AD241+AF241+AH241+AJ241+AL241+AN241+AP241+AR241+AT241+AV241+AX241+AZ241+BB241+BD241+BF241+BH241+BJ241+BL241+BN241+BP241+BR241+BT241+BV241</f>
        <v>35</v>
      </c>
      <c r="BX241" s="53">
        <f>+D241+P241+AB241+AF241+AL241+AR241+AV241+BH241+BL241+BV241</f>
        <v>0</v>
      </c>
      <c r="BY241" s="6">
        <f>+L241+N241+V241+AD241+BD241+BJ241</f>
        <v>0</v>
      </c>
      <c r="BZ241" s="6">
        <f>+H241+J241+R241+AN241+BB241+BR241</f>
        <v>0</v>
      </c>
      <c r="CA241" s="6">
        <f>+F241+T241+X241+AJ241+AP241+AX241+BN241+BP241+BT241</f>
        <v>33</v>
      </c>
      <c r="CB241" s="26">
        <f>+AH241+AT241+AZ241+BF241</f>
        <v>2</v>
      </c>
    </row>
    <row r="242" spans="1:80" ht="15">
      <c r="A242" s="66" t="s">
        <v>212</v>
      </c>
      <c r="B242" s="74" t="s">
        <v>1</v>
      </c>
      <c r="C242" s="27" t="s">
        <v>7</v>
      </c>
      <c r="G242" s="53"/>
      <c r="K242" s="53"/>
      <c r="M242" s="53"/>
      <c r="O242" s="56">
        <v>43</v>
      </c>
      <c r="Q242" s="56"/>
      <c r="S242" s="56"/>
      <c r="U242" s="56"/>
      <c r="W242" s="56"/>
      <c r="Y242" s="56"/>
      <c r="AA242" s="53">
        <v>24</v>
      </c>
      <c r="AB242" s="23">
        <v>7</v>
      </c>
      <c r="AC242" s="53"/>
      <c r="AE242" s="53">
        <v>25</v>
      </c>
      <c r="AF242" s="23">
        <v>6</v>
      </c>
      <c r="AG242" s="53"/>
      <c r="AI242" s="53"/>
      <c r="AK242" s="56">
        <v>41</v>
      </c>
      <c r="AM242" s="56"/>
      <c r="AO242" s="56"/>
      <c r="AQ242" s="53">
        <v>16</v>
      </c>
      <c r="AR242" s="23">
        <v>15</v>
      </c>
      <c r="AS242" s="56"/>
      <c r="AU242" s="56" t="s">
        <v>7</v>
      </c>
      <c r="AW242" s="56"/>
      <c r="AY242" s="56"/>
      <c r="BA242" s="56"/>
      <c r="BC242" s="56"/>
      <c r="BE242" s="53">
        <v>23</v>
      </c>
      <c r="BF242" s="52">
        <v>8</v>
      </c>
      <c r="BG242" s="53">
        <v>20</v>
      </c>
      <c r="BH242" s="52">
        <v>11</v>
      </c>
      <c r="BK242" s="53">
        <v>11</v>
      </c>
      <c r="BL242" s="65">
        <v>24</v>
      </c>
      <c r="BW242" s="53">
        <f>+D242+F242+H242+J242+L242+N242+P242+T242+R242+V242+X242+Z242+AB242+AD242+AF242+AH242+AJ242+AL242+AN242+AP242+AR242+AT242+AV242+AX242+AZ242+BB242+BD242+BF242+BH242+BJ242+BL242+BN242+BP242+BR242+BT242+BV242</f>
        <v>71</v>
      </c>
      <c r="BX242" s="53">
        <f>+D242+P242+AB242+AF242+AL242+AR242+AV242+BH242+BL242+BV242</f>
        <v>63</v>
      </c>
      <c r="BY242" s="6">
        <f>+L242+N242+V242+AD242+BD242+BJ242</f>
        <v>0</v>
      </c>
      <c r="BZ242" s="6">
        <f>+H242+J242+R242+AN242+BB242+BR242</f>
        <v>0</v>
      </c>
      <c r="CA242" s="6">
        <f>+F242+T242+X242+AJ242+AP242+AX242+BN242+BP242+BT242</f>
        <v>0</v>
      </c>
      <c r="CB242" s="26">
        <f>+AH242+AT242+AZ242+BF242</f>
        <v>8</v>
      </c>
    </row>
    <row r="243" spans="1:80" ht="15">
      <c r="A243" s="77" t="s">
        <v>635</v>
      </c>
      <c r="B243" s="77" t="s">
        <v>167</v>
      </c>
      <c r="C243" s="53"/>
      <c r="E243" s="53"/>
      <c r="G243" s="53"/>
      <c r="I243" s="53"/>
      <c r="K243" s="53"/>
      <c r="M243" s="53"/>
      <c r="O243" s="53"/>
      <c r="Q243" s="53"/>
      <c r="S243" s="53"/>
      <c r="U243" s="53"/>
      <c r="W243" s="53"/>
      <c r="Y243" s="53"/>
      <c r="AA243" s="53"/>
      <c r="AC243" s="53"/>
      <c r="AE243" s="53"/>
      <c r="AG243" s="53"/>
      <c r="AI243" s="53"/>
      <c r="AK243" s="53"/>
      <c r="AM243" s="53"/>
      <c r="AO243" s="53"/>
      <c r="AQ243" s="53"/>
      <c r="AS243" s="53"/>
      <c r="BG243" s="56">
        <v>53</v>
      </c>
      <c r="BW243" s="53">
        <f>+D243+F243+H243+J243+L243+N243+P243+T243+R243+V243+X243+Z243+AB243+AD243+AF243+AH243+AJ243+AL243+AN243+AP243+AR243+AT243+AV243+AX243+AZ243+BB243+BD243+BF243+BH243+BJ243+BL243+BN243+BP243+BR243+BT243+BV243</f>
        <v>0</v>
      </c>
      <c r="BX243" s="53">
        <f>+D243+P243+AB243+AF243+AL243+AR243+AV243+BH243+BL243+BV243</f>
        <v>0</v>
      </c>
      <c r="BY243" s="6">
        <f>+L243+N243+V243+AD243+BD243+BJ243</f>
        <v>0</v>
      </c>
      <c r="BZ243" s="6">
        <f>+H243+J243+R243+AN243+BB243+BR243</f>
        <v>0</v>
      </c>
      <c r="CA243" s="6">
        <f>+F243+T243+X243+AJ243+AP243+AX243+BN243+BP243+BT243</f>
        <v>0</v>
      </c>
      <c r="CB243" s="26">
        <f>+AH243+AT243+AZ243+BF243</f>
        <v>0</v>
      </c>
    </row>
    <row r="244" spans="1:80" ht="15">
      <c r="A244" s="66" t="s">
        <v>216</v>
      </c>
      <c r="B244" s="74" t="s">
        <v>10</v>
      </c>
      <c r="C244" s="27" t="s">
        <v>7</v>
      </c>
      <c r="G244" s="53"/>
      <c r="I244" s="53"/>
      <c r="K244" s="53"/>
      <c r="M244" s="53"/>
      <c r="O244" s="53"/>
      <c r="Q244" s="53"/>
      <c r="S244" s="53"/>
      <c r="U244" s="53"/>
      <c r="W244" s="53"/>
      <c r="Y244" s="53"/>
      <c r="AA244" s="53"/>
      <c r="AC244" s="53"/>
      <c r="AE244" s="53"/>
      <c r="AG244" s="53"/>
      <c r="AI244" s="53"/>
      <c r="AK244" s="53"/>
      <c r="AM244" s="53"/>
      <c r="AO244" s="53"/>
      <c r="AQ244" s="53"/>
      <c r="AS244" s="53"/>
      <c r="BW244" s="53">
        <f>+D244+F244+H244+J244+L244+N244+P244+T244+R244+V244+X244+Z244+AB244+AD244+AF244+AH244+AJ244+AL244+AN244+AP244+AR244+AT244+AV244+AX244+AZ244+BB244+BD244+BF244+BH244+BJ244+BL244+BN244+BP244+BR244+BT244+BV244</f>
        <v>0</v>
      </c>
      <c r="BX244" s="53">
        <f>+D244+P244+AB244+AF244+AL244+AR244+AV244+BH244+BL244+BV244</f>
        <v>0</v>
      </c>
      <c r="BY244" s="6">
        <f>+L244+N244+V244+AD244+BD244+BJ244</f>
        <v>0</v>
      </c>
      <c r="BZ244" s="6">
        <f>+H244+J244+R244+AN244+BB244+BR244</f>
        <v>0</v>
      </c>
      <c r="CA244" s="6">
        <f>+F244+T244+X244+AJ244+AP244+AX244+BN244+BP244+BT244</f>
        <v>0</v>
      </c>
      <c r="CB244" s="13">
        <f>+AH244+AT244+AZ244+BF244</f>
        <v>0</v>
      </c>
    </row>
    <row r="245" spans="1:80" ht="15">
      <c r="A245" s="77" t="s">
        <v>645</v>
      </c>
      <c r="B245" s="74" t="s">
        <v>18</v>
      </c>
      <c r="C245" s="27"/>
      <c r="E245" s="53"/>
      <c r="G245" s="53"/>
      <c r="I245" s="53"/>
      <c r="K245" s="53"/>
      <c r="M245" s="53"/>
      <c r="O245" s="53"/>
      <c r="Q245" s="53"/>
      <c r="S245" s="53"/>
      <c r="U245" s="53"/>
      <c r="W245" s="53"/>
      <c r="Y245" s="53"/>
      <c r="AA245" s="53"/>
      <c r="AC245" s="53"/>
      <c r="AE245" s="53"/>
      <c r="AG245" s="53"/>
      <c r="AI245" s="53"/>
      <c r="AK245" s="53"/>
      <c r="AM245" s="53"/>
      <c r="AO245" s="53"/>
      <c r="AQ245" s="53"/>
      <c r="AS245" s="53"/>
      <c r="BI245" s="53" t="s">
        <v>7</v>
      </c>
      <c r="BW245" s="53">
        <f>+D245+F245+H245+J245+L245+N245+P245+T245+R245+V245+X245+Z245+AB245+AD245+AF245+AH245+AJ245+AL245+AN245+AP245+AR245+AT245+AV245+AX245+AZ245+BB245+BD245+BF245+BH245+BJ245+BL245+BN245+BP245+BR245+BT245+BV245</f>
        <v>0</v>
      </c>
      <c r="BX245" s="53">
        <f>+D245+P245+AB245+AF245+AL245+AR245+AV245+BH245+BL245+BV245</f>
        <v>0</v>
      </c>
      <c r="BY245" s="6">
        <f>+L245+N245+V245+AD245+BD245+BJ245</f>
        <v>0</v>
      </c>
      <c r="BZ245" s="6">
        <f>+H245+J245+R245+AN245+BB245+BR245</f>
        <v>0</v>
      </c>
      <c r="CA245" s="6">
        <f>+F245+T245+X245+AJ245+AP245+AX245+BN245+BP245+BT245</f>
        <v>0</v>
      </c>
      <c r="CB245" s="13">
        <f>+AH245+AT245+AZ245+BF245</f>
        <v>0</v>
      </c>
    </row>
    <row r="246" spans="1:80" ht="15">
      <c r="A246" s="66" t="s">
        <v>215</v>
      </c>
      <c r="B246" s="74" t="s">
        <v>4</v>
      </c>
      <c r="C246" s="53">
        <v>17</v>
      </c>
      <c r="D246" s="5">
        <v>14</v>
      </c>
      <c r="E246" s="53"/>
      <c r="G246" s="53"/>
      <c r="I246" s="53"/>
      <c r="K246" s="53"/>
      <c r="M246" s="53"/>
      <c r="O246" s="56">
        <v>31</v>
      </c>
      <c r="Q246" s="56"/>
      <c r="S246" s="56"/>
      <c r="U246" s="56"/>
      <c r="W246" s="56"/>
      <c r="Y246" s="56"/>
      <c r="AA246" s="56"/>
      <c r="AC246" s="56"/>
      <c r="AE246" s="53">
        <v>19</v>
      </c>
      <c r="AF246" s="23">
        <v>12</v>
      </c>
      <c r="AG246" s="53"/>
      <c r="AI246" s="53"/>
      <c r="AK246" s="56">
        <v>32</v>
      </c>
      <c r="AM246" s="56"/>
      <c r="AO246" s="56"/>
      <c r="AQ246" s="53">
        <v>23</v>
      </c>
      <c r="AR246" s="23">
        <v>8</v>
      </c>
      <c r="AS246" s="56"/>
      <c r="AU246" s="56">
        <v>31</v>
      </c>
      <c r="AW246" s="56"/>
      <c r="AY246" s="56"/>
      <c r="BA246" s="56"/>
      <c r="BC246" s="56"/>
      <c r="BE246" s="53" t="s">
        <v>468</v>
      </c>
      <c r="BG246" s="56">
        <v>44</v>
      </c>
      <c r="BK246" s="53">
        <v>16</v>
      </c>
      <c r="BL246" s="65">
        <v>15</v>
      </c>
      <c r="BW246" s="53">
        <f>+D246+F246+H246+J246+L246+N246+P246+T246+R246+V246+X246+Z246+AB246+AD246+AF246+AH246+AJ246+AL246+AN246+AP246+AR246+AT246+AV246+AX246+AZ246+BB246+BD246+BF246+BH246+BJ246+BL246+BN246+BP246+BR246+BT246+BV246</f>
        <v>49</v>
      </c>
      <c r="BX246" s="53">
        <f>+D246+P246+AB246+AF246+AL246+AR246+AV246+BH246+BL246+BV246</f>
        <v>49</v>
      </c>
      <c r="BY246" s="6">
        <f>+L246+N246+V246+AD246+BD246+BJ246</f>
        <v>0</v>
      </c>
      <c r="BZ246" s="6">
        <f>+H246+J246+R246+AN246+BB246+BR246</f>
        <v>0</v>
      </c>
      <c r="CA246" s="6">
        <f>+F246+T246+X246+AJ246+AP246+AX246+BN246+BP246+BT246</f>
        <v>0</v>
      </c>
      <c r="CB246" s="13">
        <f>+AH246+AT246+AZ246+BF246</f>
        <v>0</v>
      </c>
    </row>
    <row r="247" spans="1:80" ht="15">
      <c r="A247" s="66" t="s">
        <v>199</v>
      </c>
      <c r="B247" s="74" t="s">
        <v>14</v>
      </c>
      <c r="C247" s="27">
        <v>40</v>
      </c>
      <c r="G247" s="53"/>
      <c r="I247" s="53"/>
      <c r="K247" s="53"/>
      <c r="M247" s="53"/>
      <c r="O247" s="56" t="s">
        <v>7</v>
      </c>
      <c r="Q247" s="56"/>
      <c r="S247" s="56"/>
      <c r="U247" s="56"/>
      <c r="W247" s="56"/>
      <c r="Y247" s="56"/>
      <c r="AA247" s="56">
        <v>45</v>
      </c>
      <c r="AC247" s="56"/>
      <c r="AE247" s="56">
        <v>39</v>
      </c>
      <c r="AG247" s="56"/>
      <c r="AI247" s="56"/>
      <c r="AK247" s="56"/>
      <c r="AM247" s="56"/>
      <c r="AO247" s="56"/>
      <c r="AQ247" s="56"/>
      <c r="AS247" s="56"/>
      <c r="AU247" s="56"/>
      <c r="AW247" s="56"/>
      <c r="AY247" s="56"/>
      <c r="BA247" s="56"/>
      <c r="BC247" s="56"/>
      <c r="BK247" s="53" t="s">
        <v>7</v>
      </c>
      <c r="BW247" s="53">
        <f>+D247+F247+H247+J247+L247+N247+P247+T247+R247+V247+X247+Z247+AB247+AD247+AF247+AH247+AJ247+AL247+AN247+AP247+AR247+AT247+AV247+AX247+AZ247+BB247+BD247+BF247+BH247+BJ247+BL247+BN247+BP247+BR247+BT247+BV247</f>
        <v>0</v>
      </c>
      <c r="BX247" s="53">
        <f>+D247+P247+AB247+AF247+AL247+AR247+AV247+BH247+BL247+BV247</f>
        <v>0</v>
      </c>
      <c r="BY247" s="6">
        <f>+L247+N247+V247+AD247+BD247+BJ247</f>
        <v>0</v>
      </c>
      <c r="BZ247" s="6">
        <f>+H247+J247+R247+AN247+BB247+BR247</f>
        <v>0</v>
      </c>
      <c r="CA247" s="6">
        <f>+F247+T247+X247+AJ247+AP247+AX247+BN247+BP247+BT247</f>
        <v>0</v>
      </c>
      <c r="CB247" s="13">
        <f>+AH247+AT247+AZ247+BF247</f>
        <v>0</v>
      </c>
    </row>
    <row r="248" spans="1:80" ht="15">
      <c r="A248" s="66" t="s">
        <v>185</v>
      </c>
      <c r="B248" s="74" t="s">
        <v>14</v>
      </c>
      <c r="C248" s="6">
        <v>26</v>
      </c>
      <c r="D248" s="5">
        <v>5</v>
      </c>
      <c r="E248" s="53"/>
      <c r="G248" s="53"/>
      <c r="I248" s="53"/>
      <c r="K248" s="53"/>
      <c r="M248" s="53"/>
      <c r="O248" s="56" t="s">
        <v>7</v>
      </c>
      <c r="Q248" s="56"/>
      <c r="S248" s="56"/>
      <c r="U248" s="56"/>
      <c r="W248" s="56"/>
      <c r="Y248" s="56"/>
      <c r="AA248" s="53">
        <v>11</v>
      </c>
      <c r="AB248" s="23">
        <v>24</v>
      </c>
      <c r="AC248" s="53"/>
      <c r="AE248" s="53">
        <v>27</v>
      </c>
      <c r="AG248" s="25"/>
      <c r="AI248" s="25"/>
      <c r="AK248" s="53">
        <v>23</v>
      </c>
      <c r="AL248" s="23">
        <v>8</v>
      </c>
      <c r="AM248" s="53"/>
      <c r="AO248" s="53"/>
      <c r="AQ248" s="53">
        <v>18</v>
      </c>
      <c r="AR248" s="23">
        <v>13</v>
      </c>
      <c r="AS248" s="53"/>
      <c r="AU248" s="53">
        <v>18</v>
      </c>
      <c r="AV248" s="52">
        <v>13</v>
      </c>
      <c r="BG248" s="56">
        <v>40</v>
      </c>
      <c r="BK248" s="53">
        <v>6</v>
      </c>
      <c r="BL248" s="65">
        <v>40</v>
      </c>
      <c r="BU248" s="53">
        <v>13</v>
      </c>
      <c r="BV248" s="73">
        <v>20</v>
      </c>
      <c r="BW248" s="53">
        <f>+D248+F248+H248+J248+L248+N248+P248+T248+R248+V248+X248+Z248+AB248+AD248+AF248+AH248+AJ248+AL248+AN248+AP248+AR248+AT248+AV248+AX248+AZ248+BB248+BD248+BF248+BH248+BJ248+BL248+BN248+BP248+BR248+BT248+BV248</f>
        <v>123</v>
      </c>
      <c r="BX248" s="53">
        <f>+D248+P248+AB248+AF248+AL248+AR248+AV248+BH248+BL248+BV248</f>
        <v>123</v>
      </c>
      <c r="BY248" s="6">
        <f>+L248+N248+V248+AD248+BD248+BJ248</f>
        <v>0</v>
      </c>
      <c r="BZ248" s="6">
        <f>+H248+J248+R248+AN248+BB248+BR248</f>
        <v>0</v>
      </c>
      <c r="CA248" s="6">
        <f>+F248+T248+X248+AJ248+AP248+AX248+BN248+BP248+BT248</f>
        <v>0</v>
      </c>
      <c r="CB248" s="13">
        <f>+AH248+AT248+AZ248+BF248</f>
        <v>0</v>
      </c>
    </row>
    <row r="249" spans="1:80" ht="15">
      <c r="A249" s="77" t="s">
        <v>441</v>
      </c>
      <c r="B249" s="74" t="s">
        <v>111</v>
      </c>
      <c r="K249" s="53"/>
      <c r="M249" s="53"/>
      <c r="O249" s="53"/>
      <c r="Q249" s="56" t="s">
        <v>331</v>
      </c>
      <c r="S249" s="56">
        <v>60</v>
      </c>
      <c r="U249" s="56"/>
      <c r="W249" s="56" t="s">
        <v>331</v>
      </c>
      <c r="Y249" s="56"/>
      <c r="AA249" s="56"/>
      <c r="AC249" s="56"/>
      <c r="AE249" s="56"/>
      <c r="AG249" s="25">
        <v>30</v>
      </c>
      <c r="AI249" s="56">
        <v>45</v>
      </c>
      <c r="AK249" s="56"/>
      <c r="AM249" s="56"/>
      <c r="AO249" s="56"/>
      <c r="AQ249" s="56"/>
      <c r="AS249" s="56"/>
      <c r="AU249" s="56"/>
      <c r="AW249" s="56">
        <v>56</v>
      </c>
      <c r="AY249" s="56">
        <v>36</v>
      </c>
      <c r="BA249" s="56"/>
      <c r="BC249" s="56"/>
      <c r="BW249" s="6">
        <f>+D249+F249+H249+J249+L249+N249+P249+T249+R249+V249+X249+Z249+AB249+AD249+AF249+AH249+AJ249+AL249+AN249+AP249+AR249+AT249+AV249+AX249+AZ249+BB249+BD249+BF249+BH249+BJ249+BL249+BN249+BP249+BR249+BT249+BV249</f>
        <v>0</v>
      </c>
      <c r="BX249" s="6">
        <f>+D249+P249+AB249+AF249+AL249+AR249+AV249+BH249+BL249+BV249</f>
        <v>0</v>
      </c>
      <c r="BY249" s="6">
        <f>+L249+N249+V249+AD249+BD249+BJ249</f>
        <v>0</v>
      </c>
      <c r="BZ249" s="6">
        <f>+H249+J249+R249+AN249+BB249+BR249</f>
        <v>0</v>
      </c>
      <c r="CA249" s="6">
        <f>+F249+T249+X249+AJ249+AP249+AX249+BN249+BP249+BT249</f>
        <v>0</v>
      </c>
      <c r="CB249" s="13">
        <f>+AH249+AT249+AZ249+BF249</f>
        <v>0</v>
      </c>
    </row>
    <row r="250" spans="1:80" ht="15">
      <c r="A250" s="77" t="s">
        <v>591</v>
      </c>
      <c r="B250" t="s">
        <v>111</v>
      </c>
      <c r="C250" s="53"/>
      <c r="E250" s="53"/>
      <c r="G250" s="53"/>
      <c r="I250" s="53"/>
      <c r="K250" s="53"/>
      <c r="M250" s="53"/>
      <c r="O250" s="53"/>
      <c r="Q250" s="56"/>
      <c r="S250" s="56"/>
      <c r="U250" s="56"/>
      <c r="W250" s="56"/>
      <c r="Y250" s="56"/>
      <c r="AA250" s="56"/>
      <c r="AC250" s="56"/>
      <c r="AE250" s="56"/>
      <c r="AG250" s="25"/>
      <c r="AI250" s="56"/>
      <c r="AK250" s="56"/>
      <c r="AM250" s="56"/>
      <c r="AO250" s="56"/>
      <c r="AQ250" s="56">
        <v>63</v>
      </c>
      <c r="AS250" s="56"/>
      <c r="AU250" s="56"/>
      <c r="AW250" s="56"/>
      <c r="AY250" s="56"/>
      <c r="BA250" s="56"/>
      <c r="BC250" s="56"/>
      <c r="BW250" s="6">
        <f>+D250+F250+H250+J250+L250+N250+P250+T250+R250+V250+X250+Z250+AB250+AD250+AF250+AH250+AJ250+AL250+AN250+AP250+AR250+AT250+AV250+AX250+AZ250+BB250+BD250+BF250+BH250+BJ250+BL250+BN250+BP250+BR250+BT250+BV250</f>
        <v>0</v>
      </c>
      <c r="BX250" s="6">
        <f>+D250+P250+AB250+AF250+AL250+AR250+AV250+BH250+BL250+BV250</f>
        <v>0</v>
      </c>
      <c r="BY250" s="6">
        <f>+L250+N250+V250+AD250+BD250+BJ250</f>
        <v>0</v>
      </c>
      <c r="BZ250" s="6">
        <f>+H250+J250+R250+AN250+BB250+BR250</f>
        <v>0</v>
      </c>
      <c r="CA250" s="6">
        <f>+F250+T250+X250+AJ250+AP250+AX250+BN250+BP250+BT250</f>
        <v>0</v>
      </c>
      <c r="CB250" s="13">
        <f>+AH250+AT250+AZ250+BF250</f>
        <v>0</v>
      </c>
    </row>
    <row r="251" spans="1:80" ht="15">
      <c r="A251" s="66" t="s">
        <v>590</v>
      </c>
      <c r="B251" s="74" t="s">
        <v>587</v>
      </c>
      <c r="C251" s="27"/>
      <c r="E251" s="27"/>
      <c r="G251" s="27"/>
      <c r="I251" s="27"/>
      <c r="K251" s="27"/>
      <c r="M251" s="27"/>
      <c r="O251" s="27"/>
      <c r="Q251" s="27"/>
      <c r="S251" s="27"/>
      <c r="U251" s="27"/>
      <c r="W251" s="27"/>
      <c r="Y251" s="27"/>
      <c r="AA251" s="27"/>
      <c r="AC251" s="27"/>
      <c r="AE251" s="27"/>
      <c r="AG251" s="25"/>
      <c r="AI251" s="56"/>
      <c r="AK251" s="56"/>
      <c r="AM251" s="56"/>
      <c r="AO251" s="56"/>
      <c r="AQ251" s="56" t="s">
        <v>7</v>
      </c>
      <c r="AS251" s="56"/>
      <c r="AU251" s="56"/>
      <c r="AW251" s="56"/>
      <c r="AY251" s="56"/>
      <c r="BA251" s="56"/>
      <c r="BC251" s="56"/>
      <c r="BW251" s="6">
        <f>+D251+F251+H251+J251+L251+N251+P251+T251+R251+V251+X251+Z251+AB251+AD251+AF251+AH251+AJ251+AL251+AN251+AP251+AR251+AT251+AV251+AX251+AZ251+BB251+BD251+BF251+BH251+BJ251+BL251+BN251+BP251+BR251+BT251+BV251</f>
        <v>0</v>
      </c>
      <c r="BX251" s="6">
        <f>+D251+P251+AB251+AF251+AL251+AR251+AV251+BH251+BL251+BV251</f>
        <v>0</v>
      </c>
      <c r="BY251" s="6">
        <f>+L251+N251+V251+AD251+BD251+BJ251</f>
        <v>0</v>
      </c>
      <c r="BZ251" s="6">
        <f>+H251+J251+R251+AN251+BB251+BR251</f>
        <v>0</v>
      </c>
      <c r="CA251" s="6">
        <f>+F251+T251+X251+AJ251+AP251+AX251+BN251+BP251+BT251</f>
        <v>0</v>
      </c>
      <c r="CB251" s="13">
        <f>+AH251+AT251+AZ251+BF251</f>
        <v>0</v>
      </c>
    </row>
    <row r="252" spans="1:80" ht="15">
      <c r="A252" s="77" t="s">
        <v>486</v>
      </c>
      <c r="B252" s="77" t="s">
        <v>10</v>
      </c>
      <c r="C252" s="53"/>
      <c r="G252" s="53"/>
      <c r="O252" s="53"/>
      <c r="Q252" s="53"/>
      <c r="S252" s="53"/>
      <c r="U252" s="53"/>
      <c r="W252" s="56">
        <v>36</v>
      </c>
      <c r="Y252" s="56"/>
      <c r="AA252" s="56"/>
      <c r="AC252" s="56"/>
      <c r="AE252" s="56"/>
      <c r="AG252" s="56"/>
      <c r="AI252" s="56"/>
      <c r="AK252" s="56"/>
      <c r="AM252" s="56"/>
      <c r="AO252" s="56"/>
      <c r="AQ252" s="56"/>
      <c r="AS252" s="56"/>
      <c r="AU252" s="56"/>
      <c r="AW252" s="56"/>
      <c r="AY252" s="56"/>
      <c r="BA252" s="56"/>
      <c r="BC252" s="56"/>
      <c r="BW252" s="6">
        <f>+D252+F252+H252+J252+L252+N252+P252+T252+R252+V252+X252+Z252+AB252+AD252+AF252+AH252+AJ252+AL252+AN252+AP252+AR252+AT252+AV252+AX252+AZ252+BB252+BD252+BF252+BH252+BJ252+BL252+BN252+BP252+BR252+BT252+BV252</f>
        <v>0</v>
      </c>
      <c r="BX252" s="6">
        <f>+D252+P252+AB252+AF252+AL252+AR252+AV252+BH252+BL252+BV252</f>
        <v>0</v>
      </c>
      <c r="BY252" s="6">
        <f>+L252+N252+V252+AD252+BD252+BJ252</f>
        <v>0</v>
      </c>
      <c r="BZ252" s="6">
        <f>+H252+J252+R252+AN252+BB252+BR252</f>
        <v>0</v>
      </c>
      <c r="CA252" s="6">
        <f>+F252+T252+X252+AJ252+AP252+AX252+BN252+BP252+BT252</f>
        <v>0</v>
      </c>
      <c r="CB252" s="13">
        <f>+AH252+AT252+AZ252+BF252</f>
        <v>0</v>
      </c>
    </row>
    <row r="253" spans="1:80" ht="15">
      <c r="A253" s="3" t="s">
        <v>310</v>
      </c>
      <c r="B253" t="s">
        <v>8</v>
      </c>
      <c r="E253" s="27">
        <v>45</v>
      </c>
      <c r="G253" s="27">
        <v>39</v>
      </c>
      <c r="I253" s="53"/>
      <c r="K253" s="53">
        <v>13</v>
      </c>
      <c r="L253" s="5">
        <v>20</v>
      </c>
      <c r="M253" s="53">
        <v>8</v>
      </c>
      <c r="N253" s="5">
        <v>32</v>
      </c>
      <c r="O253" s="53"/>
      <c r="Q253" s="56">
        <v>32</v>
      </c>
      <c r="S253" s="56"/>
      <c r="U253" s="53">
        <v>27</v>
      </c>
      <c r="V253" s="15">
        <v>4</v>
      </c>
      <c r="W253" s="53"/>
      <c r="Y253" s="53"/>
      <c r="AA253" s="53"/>
      <c r="AC253" s="53" t="s">
        <v>19</v>
      </c>
      <c r="AE253" s="53"/>
      <c r="AG253" s="25">
        <v>16</v>
      </c>
      <c r="AH253" s="23">
        <v>15</v>
      </c>
      <c r="AI253" s="25"/>
      <c r="AK253" s="25"/>
      <c r="AM253" s="56" t="s">
        <v>331</v>
      </c>
      <c r="AO253" s="25"/>
      <c r="AQ253" s="25"/>
      <c r="AS253" s="25"/>
      <c r="AU253" s="25"/>
      <c r="AW253" s="25"/>
      <c r="AY253" s="25"/>
      <c r="BA253" s="53">
        <v>7</v>
      </c>
      <c r="BB253" s="52">
        <v>36</v>
      </c>
      <c r="BC253" s="53">
        <v>16</v>
      </c>
      <c r="BD253" s="52">
        <v>15</v>
      </c>
      <c r="BI253" s="53" t="s">
        <v>7</v>
      </c>
      <c r="BW253" s="6">
        <f>+D253+F253+H253+J253+L253+N253+P253+T253+R253+V253+X253+Z253+AB253+AD253+AF253+AH253+AJ253+AL253+AN253+AP253+AR253+AT253+AV253+AX253+AZ253+BB253+BD253+BF253+BH253+BJ253+BL253+BN253+BP253+BR253+BT253+BV253</f>
        <v>122</v>
      </c>
      <c r="BX253" s="6">
        <f>+D253+P253+AB253+AF253+AL253+AR253+AV253+BH253+BL253+BV253</f>
        <v>0</v>
      </c>
      <c r="BY253" s="6">
        <f>+L253+N253+V253+AD253+BD253+BJ253</f>
        <v>71</v>
      </c>
      <c r="BZ253" s="6">
        <f>+H253+J253+R253+AN253+BB253+BR253</f>
        <v>36</v>
      </c>
      <c r="CA253" s="6">
        <f>+F253+T253+X253+AJ253+AP253+AX253+BN253+BP253+BT253</f>
        <v>0</v>
      </c>
      <c r="CB253" s="13">
        <f>+AH253+AT253+AZ253+BF253</f>
        <v>15</v>
      </c>
    </row>
    <row r="254" spans="1:80" ht="15">
      <c r="A254" s="66" t="s">
        <v>211</v>
      </c>
      <c r="B254" s="74" t="s">
        <v>8</v>
      </c>
      <c r="C254" s="27" t="s">
        <v>7</v>
      </c>
      <c r="O254" s="6">
        <v>13</v>
      </c>
      <c r="P254" s="5">
        <v>20</v>
      </c>
      <c r="Q254" s="53"/>
      <c r="S254" s="53"/>
      <c r="U254" s="53"/>
      <c r="W254" s="53"/>
      <c r="Y254" s="53"/>
      <c r="AA254" s="56">
        <v>37</v>
      </c>
      <c r="AC254" s="56"/>
      <c r="AE254" s="56">
        <v>48</v>
      </c>
      <c r="AG254" s="56"/>
      <c r="AI254" s="56"/>
      <c r="AK254" s="56">
        <v>40</v>
      </c>
      <c r="AM254" s="56"/>
      <c r="AO254" s="56"/>
      <c r="AQ254" s="56">
        <v>36</v>
      </c>
      <c r="AS254" s="56"/>
      <c r="AU254" s="53">
        <v>15</v>
      </c>
      <c r="AV254" s="52">
        <v>16</v>
      </c>
      <c r="BG254" s="53">
        <v>11</v>
      </c>
      <c r="BH254" s="52">
        <v>24</v>
      </c>
      <c r="BK254" s="53">
        <v>7</v>
      </c>
      <c r="BL254" s="65">
        <v>36</v>
      </c>
      <c r="BU254" s="53">
        <v>20</v>
      </c>
      <c r="BW254" s="6">
        <f>+D254+F254+H254+J254+L254+N254+P254+T254+R254+V254+X254+Z254+AB254+AD254+AF254+AH254+AJ254+AL254+AN254+AP254+AR254+AT254+AV254+AX254+AZ254+BB254+BD254+BF254+BH254+BJ254+BL254+BN254+BP254+BR254+BT254+BV254</f>
        <v>96</v>
      </c>
      <c r="BX254" s="6">
        <f>+D254+P254+AB254+AF254+AL254+AR254+AV254+BH254+BL254+BV254</f>
        <v>96</v>
      </c>
      <c r="BY254" s="6">
        <f>+L254+N254+V254+AD254+BD254+BJ254</f>
        <v>0</v>
      </c>
      <c r="BZ254" s="6">
        <f>+H254+J254+R254+AN254+BB254+BR254</f>
        <v>0</v>
      </c>
      <c r="CA254" s="6">
        <f>+F254+T254+X254+AJ254+AP254+AX254+BN254+BP254+BT254</f>
        <v>0</v>
      </c>
      <c r="CB254" s="13">
        <f>+AH254+AT254+AZ254+BF254</f>
        <v>0</v>
      </c>
    </row>
    <row r="255" spans="1:80" ht="15">
      <c r="A255" s="66" t="s">
        <v>248</v>
      </c>
      <c r="B255" t="s">
        <v>4</v>
      </c>
      <c r="C255" s="27" t="s">
        <v>7</v>
      </c>
      <c r="E255" s="53"/>
      <c r="G255" s="56"/>
      <c r="I255" s="56"/>
      <c r="K255" s="56"/>
      <c r="M255" s="56"/>
      <c r="O255" s="56">
        <v>46</v>
      </c>
      <c r="Q255" s="56"/>
      <c r="S255" s="56"/>
      <c r="U255" s="56"/>
      <c r="W255" s="56"/>
      <c r="Y255" s="56"/>
      <c r="AA255" s="56" t="s">
        <v>7</v>
      </c>
      <c r="AC255" s="56" t="s">
        <v>7</v>
      </c>
      <c r="AE255" s="56" t="s">
        <v>7</v>
      </c>
      <c r="AG255" s="25">
        <v>29</v>
      </c>
      <c r="AH255" s="23">
        <v>2</v>
      </c>
      <c r="AI255" s="25"/>
      <c r="AK255" s="56" t="s">
        <v>7</v>
      </c>
      <c r="AM255" s="56"/>
      <c r="AO255" s="56"/>
      <c r="AQ255" s="56">
        <v>59</v>
      </c>
      <c r="AS255" s="56"/>
      <c r="AU255" s="56">
        <v>52</v>
      </c>
      <c r="AW255" s="56"/>
      <c r="AY255" s="56">
        <v>34</v>
      </c>
      <c r="BA255" s="56"/>
      <c r="BC255" s="56"/>
      <c r="BW255" s="6">
        <f>+D255+F255+H255+J255+L255+N255+P255+T255+R255+V255+X255+Z255+AB255+AD255+AF255+AH255+AJ255+AL255+AN255+AP255+AR255+AT255+AV255+AX255+AZ255+BB255+BD255+BF255+BH255+BJ255+BL255+BN255+BP255+BR255+BT255+BV255</f>
        <v>2</v>
      </c>
      <c r="BX255" s="6">
        <f>+D255+P255+AB255+AF255+AL255+AR255+AV255+BH255+BL255+BV255</f>
        <v>0</v>
      </c>
      <c r="BY255" s="6">
        <f>+L255+N255+V255+AD255+BD255+BJ255</f>
        <v>0</v>
      </c>
      <c r="BZ255" s="6">
        <f>+H255+J255+R255+AN255+BB255+BR255</f>
        <v>0</v>
      </c>
      <c r="CA255" s="6">
        <f>+F255+T255+X255+AJ255+AP255+AX255+BN255+BP255+BT255</f>
        <v>0</v>
      </c>
      <c r="CB255" s="13">
        <f>+AH255+AT255+AZ255+BF255</f>
        <v>2</v>
      </c>
    </row>
    <row r="256" spans="1:80" ht="15">
      <c r="A256" s="66" t="s">
        <v>348</v>
      </c>
      <c r="B256" s="74" t="s">
        <v>13</v>
      </c>
      <c r="C256" s="53"/>
      <c r="G256" s="27" t="s">
        <v>331</v>
      </c>
      <c r="I256" s="27">
        <v>47</v>
      </c>
      <c r="K256" s="27"/>
      <c r="M256" s="27"/>
      <c r="O256" s="27"/>
      <c r="Q256" s="27"/>
      <c r="S256" s="27"/>
      <c r="U256" s="27"/>
      <c r="W256" s="27"/>
      <c r="Y256" s="27"/>
      <c r="AA256" s="27"/>
      <c r="AC256" s="27"/>
      <c r="AE256" s="27"/>
      <c r="AG256" s="27"/>
      <c r="AI256" s="27"/>
      <c r="AK256" s="27"/>
      <c r="AM256" s="27"/>
      <c r="AO256" s="27"/>
      <c r="AQ256" s="27"/>
      <c r="AS256" s="27"/>
      <c r="AU256" s="27"/>
      <c r="AW256" s="27"/>
      <c r="AY256" s="27"/>
      <c r="BA256" s="27"/>
      <c r="BC256" s="27"/>
      <c r="BW256" s="6">
        <f>+D256+F256+H256+J256+L256+N256+P256+T256+R256+V256+X256+Z256+AB256+AD256+AF256+AH256+AJ256+AL256+AN256+AP256+AR256+AT256+AV256+AX256+AZ256+BB256+BD256+BF256+BH256+BJ256+BL256+BN256+BP256+BR256+BT256+BV256</f>
        <v>0</v>
      </c>
      <c r="BX256" s="6">
        <f>+D256+P256+AB256+AF256+AL256+AR256+AV256+BH256+BL256+BV256</f>
        <v>0</v>
      </c>
      <c r="BY256" s="6">
        <f>+L256+N256+V256+AD256+BD256+BJ256</f>
        <v>0</v>
      </c>
      <c r="BZ256" s="6">
        <f>+H256+J256+R256+AN256+BB256+BR256</f>
        <v>0</v>
      </c>
      <c r="CA256" s="6">
        <f>+F256+T256+X256+AJ256+AP256+AX256+BN256+BP256+BT256</f>
        <v>0</v>
      </c>
      <c r="CB256" s="13">
        <f>+AH256+AT256+AZ256+BF256</f>
        <v>0</v>
      </c>
    </row>
    <row r="257" spans="1:80" ht="15">
      <c r="A257" s="77" t="s">
        <v>311</v>
      </c>
      <c r="B257" t="s">
        <v>5</v>
      </c>
      <c r="C257" s="53"/>
      <c r="E257" s="53">
        <v>1</v>
      </c>
      <c r="F257" s="5">
        <v>100</v>
      </c>
      <c r="G257" s="25">
        <v>18</v>
      </c>
      <c r="H257" s="5">
        <v>13</v>
      </c>
      <c r="I257" s="25">
        <v>7</v>
      </c>
      <c r="J257" s="5">
        <v>36</v>
      </c>
      <c r="K257" s="25"/>
      <c r="M257" s="25"/>
      <c r="O257" s="25"/>
      <c r="Q257" s="53">
        <v>1</v>
      </c>
      <c r="R257" s="15">
        <v>100</v>
      </c>
      <c r="S257" s="53">
        <v>5</v>
      </c>
      <c r="T257" s="15">
        <v>45</v>
      </c>
      <c r="U257" s="53"/>
      <c r="W257" s="53">
        <v>1</v>
      </c>
      <c r="X257" s="23">
        <v>100</v>
      </c>
      <c r="Y257" s="53">
        <v>9</v>
      </c>
      <c r="Z257" s="23">
        <v>15</v>
      </c>
      <c r="AA257" s="53"/>
      <c r="AC257" s="53"/>
      <c r="AE257" s="53"/>
      <c r="AG257" s="53"/>
      <c r="AI257" s="53">
        <v>11</v>
      </c>
      <c r="AJ257" s="23">
        <v>24</v>
      </c>
      <c r="AK257" s="53"/>
      <c r="AM257" s="56" t="s">
        <v>331</v>
      </c>
      <c r="AO257" s="56" t="s">
        <v>331</v>
      </c>
      <c r="AQ257" s="53"/>
      <c r="AS257" s="53"/>
      <c r="AW257" s="53">
        <v>5</v>
      </c>
      <c r="AX257" s="52">
        <v>45</v>
      </c>
      <c r="BA257" s="53">
        <v>13</v>
      </c>
      <c r="BB257" s="52">
        <v>20</v>
      </c>
      <c r="BM257" s="53">
        <v>3</v>
      </c>
      <c r="BN257" s="73">
        <v>60</v>
      </c>
      <c r="BO257" s="53">
        <v>1</v>
      </c>
      <c r="BP257" s="73">
        <v>100</v>
      </c>
      <c r="BQ257" s="53">
        <v>5</v>
      </c>
      <c r="BR257" s="73">
        <v>45</v>
      </c>
      <c r="BS257" s="53">
        <v>11</v>
      </c>
      <c r="BT257" s="73">
        <v>24</v>
      </c>
      <c r="BW257" s="6">
        <f>+D257+F257+H257+J257+L257+N257+P257+T257+R257+V257+X257+Z257+AB257+AD257+AF257+AH257+AJ257+AL257+AN257+AP257+AR257+AT257+AV257+AX257+AZ257+BB257+BD257+BF257+BH257+BJ257+BL257+BN257+BP257+BR257+BT257+BV257</f>
        <v>727</v>
      </c>
      <c r="BX257" s="6">
        <f>+D257+P257+AB257+AF257+AL257+AR257+AV257+BH257+BL257+BV257</f>
        <v>0</v>
      </c>
      <c r="BY257" s="6">
        <f>+L257+N257+V257+AD257+BD257+BJ257</f>
        <v>0</v>
      </c>
      <c r="BZ257" s="6">
        <f>+H257+J257+R257+AN257+BB257+BR257</f>
        <v>214</v>
      </c>
      <c r="CA257" s="6">
        <f>+F257+T257+X257+AJ257+AP257+AX257+BN257+BP257+BT257</f>
        <v>498</v>
      </c>
      <c r="CB257" s="13">
        <f>+AH257+AT257+AZ257+BF257</f>
        <v>0</v>
      </c>
    </row>
    <row r="258" spans="1:80" ht="15">
      <c r="A258" s="62" t="s">
        <v>616</v>
      </c>
      <c r="B258" s="29" t="s">
        <v>611</v>
      </c>
      <c r="C258" s="53"/>
      <c r="G258" s="53"/>
      <c r="I258" s="53"/>
      <c r="K258" s="53"/>
      <c r="M258" s="53"/>
      <c r="O258" s="53"/>
      <c r="Q258" s="53"/>
      <c r="S258" s="53"/>
      <c r="U258" s="53"/>
      <c r="W258" s="53"/>
      <c r="Y258" s="53"/>
      <c r="AA258" s="53"/>
      <c r="AC258" s="53"/>
      <c r="AE258" s="53"/>
      <c r="AG258" s="53"/>
      <c r="AI258" s="53"/>
      <c r="AK258" s="53"/>
      <c r="AM258" s="53"/>
      <c r="AO258" s="53"/>
      <c r="AQ258" s="53"/>
      <c r="AS258" s="53"/>
      <c r="BA258" s="56" t="s">
        <v>331</v>
      </c>
      <c r="BC258" s="56"/>
      <c r="BW258" s="6">
        <f>+D258+F258+H258+J258+L258+N258+P258+T258+R258+V258+X258+Z258+AB258+AD258+AF258+AH258+AJ258+AL258+AN258+AP258+AR258+AT258+AV258+AX258+AZ258+BB258+BD258+BF258+BH258+BJ258+BL258+BN258+BP258+BR258+BT258+BV258</f>
        <v>0</v>
      </c>
      <c r="BX258" s="6">
        <f>+D258+P258+AB258+AF258+AL258+AR258+AV258+BH258+BL258+BV258</f>
        <v>0</v>
      </c>
      <c r="BY258" s="6">
        <f>+L258+N258+V258+AD258+BD258+BJ258</f>
        <v>0</v>
      </c>
      <c r="BZ258" s="6">
        <f>+H258+J258+R258+AN258+BB258+BR258</f>
        <v>0</v>
      </c>
      <c r="CA258" s="6">
        <f>+F258+T258+X258+AJ258+AP258+AX258+BN258+BP258+BT258</f>
        <v>0</v>
      </c>
      <c r="CB258" s="13">
        <f>+AH258+AT258+AZ258+BF258</f>
        <v>0</v>
      </c>
    </row>
    <row r="259" spans="1:80" ht="15">
      <c r="A259" s="77" t="s">
        <v>312</v>
      </c>
      <c r="B259" t="s">
        <v>11</v>
      </c>
      <c r="E259" s="27">
        <v>37</v>
      </c>
      <c r="G259" s="27">
        <v>35</v>
      </c>
      <c r="I259" s="27" t="s">
        <v>331</v>
      </c>
      <c r="K259" s="27"/>
      <c r="M259" s="27"/>
      <c r="O259" s="27"/>
      <c r="Q259" s="56">
        <v>48</v>
      </c>
      <c r="S259" s="56">
        <v>54</v>
      </c>
      <c r="U259" s="56"/>
      <c r="W259" s="56"/>
      <c r="Y259" s="56"/>
      <c r="AA259" s="56"/>
      <c r="AC259" s="56"/>
      <c r="AE259" s="56"/>
      <c r="AG259" s="56"/>
      <c r="AI259" s="56"/>
      <c r="AK259" s="56"/>
      <c r="AM259" s="56"/>
      <c r="AO259" s="56"/>
      <c r="AQ259" s="56"/>
      <c r="AS259" s="56"/>
      <c r="AU259" s="56"/>
      <c r="AW259" s="56"/>
      <c r="AY259" s="56"/>
      <c r="BA259" s="56"/>
      <c r="BC259" s="56"/>
      <c r="BW259" s="6">
        <f>+D259+F259+H259+J259+L259+N259+P259+T259+R259+V259+X259+Z259+AB259+AD259+AF259+AH259+AJ259+AL259+AN259+AP259+AR259+AT259+AV259+AX259+AZ259+BB259+BD259+BF259+BH259+BJ259+BL259+BN259+BP259+BR259+BT259+BV259</f>
        <v>0</v>
      </c>
      <c r="BX259" s="6">
        <f>+D259+P259+AB259+AF259+AL259+AR259+AV259+BH259+BL259+BV259</f>
        <v>0</v>
      </c>
      <c r="BY259" s="6">
        <f>+L259+N259+V259+AD259+BD259+BJ259</f>
        <v>0</v>
      </c>
      <c r="BZ259" s="6">
        <f>+H259+J259+R259+AN259+BB259+BR259</f>
        <v>0</v>
      </c>
      <c r="CA259" s="6">
        <f>+F259+T259+X259+AJ259+AP259+AX259+BN259+BP259+BT259</f>
        <v>0</v>
      </c>
      <c r="CB259" s="13">
        <f>+AH259+AT259+AZ259+BF259</f>
        <v>0</v>
      </c>
    </row>
    <row r="260" spans="1:80" ht="15">
      <c r="A260" s="66" t="s">
        <v>218</v>
      </c>
      <c r="B260" t="s">
        <v>9</v>
      </c>
      <c r="C260" s="53">
        <v>19</v>
      </c>
      <c r="D260" s="5">
        <v>12</v>
      </c>
      <c r="E260" s="53"/>
      <c r="G260" s="53"/>
      <c r="I260" s="53"/>
      <c r="K260" s="53"/>
      <c r="M260" s="53"/>
      <c r="O260" s="53">
        <v>12</v>
      </c>
      <c r="P260" s="5">
        <v>22</v>
      </c>
      <c r="Q260" s="53"/>
      <c r="S260" s="53"/>
      <c r="U260" s="53"/>
      <c r="W260" s="53"/>
      <c r="Y260" s="53"/>
      <c r="AA260" s="56">
        <v>35</v>
      </c>
      <c r="AC260" s="56"/>
      <c r="AE260" s="53">
        <v>20</v>
      </c>
      <c r="AF260" s="23">
        <v>11</v>
      </c>
      <c r="AG260" s="53"/>
      <c r="AI260" s="53"/>
      <c r="AK260" s="56">
        <v>34</v>
      </c>
      <c r="AM260" s="56"/>
      <c r="AO260" s="56"/>
      <c r="AQ260" s="56" t="s">
        <v>7</v>
      </c>
      <c r="AS260" s="56"/>
      <c r="AU260" s="53">
        <v>23</v>
      </c>
      <c r="AV260" s="52">
        <v>8</v>
      </c>
      <c r="BG260" s="56">
        <v>48</v>
      </c>
      <c r="BK260" s="53">
        <v>21</v>
      </c>
      <c r="BL260" s="65">
        <v>10</v>
      </c>
      <c r="BW260" s="6">
        <f>+D260+F260+H260+J260+L260+N260+P260+T260+R260+V260+X260+Z260+AB260+AD260+AF260+AH260+AJ260+AL260+AN260+AP260+AR260+AT260+AV260+AX260+AZ260+BB260+BD260+BF260+BH260+BJ260+BL260+BN260+BP260+BR260+BT260+BV260</f>
        <v>63</v>
      </c>
      <c r="BX260" s="6">
        <f>+D260+P260+AB260+AF260+AL260+AR260+AV260+BH260+BL260+BV260</f>
        <v>63</v>
      </c>
      <c r="BY260" s="6">
        <f>+L260+N260+V260+AD260+BD260+BJ260</f>
        <v>0</v>
      </c>
      <c r="BZ260" s="6">
        <f>+H260+J260+R260+AN260+BB260+BR260</f>
        <v>0</v>
      </c>
      <c r="CA260" s="6">
        <f>+F260+T260+X260+AJ260+AP260+AX260+BN260+BP260+BT260</f>
        <v>0</v>
      </c>
      <c r="CB260" s="13">
        <f>+AH260+AT260+AZ260+BF260</f>
        <v>0</v>
      </c>
    </row>
    <row r="261" spans="1:80" ht="15">
      <c r="A261" s="28" t="s">
        <v>627</v>
      </c>
      <c r="B261" s="74" t="s">
        <v>624</v>
      </c>
      <c r="W261" s="53"/>
      <c r="Y261" s="53"/>
      <c r="AA261" s="56"/>
      <c r="AC261" s="56"/>
      <c r="AE261" s="53"/>
      <c r="AG261" s="53"/>
      <c r="AI261" s="53"/>
      <c r="AK261" s="56"/>
      <c r="AM261" s="56"/>
      <c r="AO261" s="56"/>
      <c r="AQ261" s="56"/>
      <c r="AS261" s="56"/>
      <c r="BE261" s="53" t="s">
        <v>19</v>
      </c>
      <c r="BG261" s="56" t="s">
        <v>7</v>
      </c>
      <c r="BK261" s="53" t="s">
        <v>7</v>
      </c>
      <c r="BW261" s="6">
        <f>+D261+F261+H261+J261+L261+N261+P261+T261+R261+V261+X261+Z261+AB261+AD261+AF261+AH261+AJ261+AL261+AN261+AP261+AR261+AT261+AV261+AX261+AZ261+BB261+BD261+BF261+BH261+BJ261+BL261+BN261+BP261+BR261+BT261+BV261</f>
        <v>0</v>
      </c>
      <c r="BX261" s="6">
        <f>+D261+P261+AB261+AF261+AL261+AR261+AV261+BH261+BL261+BV261</f>
        <v>0</v>
      </c>
      <c r="BY261" s="6">
        <f>+L261+N261+V261+AD261+BD261+BJ261</f>
        <v>0</v>
      </c>
      <c r="BZ261" s="6">
        <f>+H261+J261+R261+AN261+BB261+BR261</f>
        <v>0</v>
      </c>
      <c r="CA261" s="6">
        <f>+F261+T261+X261+AJ261+AP261+AX261+BN261+BP261+BT261</f>
        <v>0</v>
      </c>
      <c r="CB261" s="13">
        <f>+AH261+AT261+AZ261+BF261</f>
        <v>0</v>
      </c>
    </row>
    <row r="262" spans="1:80" ht="15">
      <c r="A262" s="66" t="s">
        <v>192</v>
      </c>
      <c r="B262" t="s">
        <v>16</v>
      </c>
      <c r="C262" s="27" t="s">
        <v>7</v>
      </c>
      <c r="E262" s="53"/>
      <c r="G262" s="53"/>
      <c r="I262" s="53"/>
      <c r="K262" s="53"/>
      <c r="M262" s="53"/>
      <c r="O262" s="53">
        <v>21</v>
      </c>
      <c r="P262" s="5">
        <v>10</v>
      </c>
      <c r="Q262" s="53"/>
      <c r="S262" s="53"/>
      <c r="U262" s="53"/>
      <c r="W262" s="53"/>
      <c r="Y262" s="53"/>
      <c r="AA262" s="56" t="s">
        <v>7</v>
      </c>
      <c r="AC262" s="56"/>
      <c r="AE262" s="53">
        <v>18</v>
      </c>
      <c r="AF262" s="23">
        <v>13</v>
      </c>
      <c r="AG262" s="53"/>
      <c r="AI262" s="53"/>
      <c r="AK262" s="56" t="s">
        <v>249</v>
      </c>
      <c r="AM262" s="56"/>
      <c r="AO262" s="56"/>
      <c r="AQ262" s="56">
        <v>35</v>
      </c>
      <c r="AS262" s="56"/>
      <c r="AU262" s="53">
        <v>10</v>
      </c>
      <c r="AV262" s="52">
        <v>26</v>
      </c>
      <c r="BG262" s="53">
        <v>24</v>
      </c>
      <c r="BK262" s="53" t="s">
        <v>19</v>
      </c>
      <c r="BW262" s="6">
        <f>+D262+F262+H262+J262+L262+N262+P262+T262+R262+V262+X262+Z262+AB262+AD262+AF262+AH262+AJ262+AL262+AN262+AP262+AR262+AT262+AV262+AX262+AZ262+BB262+BD262+BF262+BH262+BJ262+BL262+BN262+BP262+BR262+BT262+BV262</f>
        <v>49</v>
      </c>
      <c r="BX262" s="6">
        <f>+D262+P262+AB262+AF262+AL262+AR262+AV262+BH262+BL262+BV262</f>
        <v>49</v>
      </c>
      <c r="BY262" s="6">
        <f>+L262+N262+V262+AD262+BD262+BJ262</f>
        <v>0</v>
      </c>
      <c r="BZ262" s="6">
        <f>+H262+J262+R262+AN262+BB262+BR262</f>
        <v>0</v>
      </c>
      <c r="CA262" s="6">
        <f>+F262+T262+X262+AJ262+AP262+AX262+BN262+BP262+BT262</f>
        <v>0</v>
      </c>
      <c r="CB262" s="13">
        <f>+AH262+AT262+AZ262+BF262</f>
        <v>0</v>
      </c>
    </row>
    <row r="263" spans="1:80" ht="15">
      <c r="A263" s="66" t="s">
        <v>414</v>
      </c>
      <c r="B263" s="66" t="s">
        <v>5</v>
      </c>
      <c r="K263" s="27" t="s">
        <v>7</v>
      </c>
      <c r="M263" s="27"/>
      <c r="O263" s="27"/>
      <c r="Q263" s="27"/>
      <c r="S263" s="27"/>
      <c r="U263" s="27"/>
      <c r="W263" s="27"/>
      <c r="Y263" s="27"/>
      <c r="AA263" s="27"/>
      <c r="AC263" s="27"/>
      <c r="AE263" s="27"/>
      <c r="AG263" s="27"/>
      <c r="AI263" s="27"/>
      <c r="AK263" s="27"/>
      <c r="AM263" s="27"/>
      <c r="AO263" s="27"/>
      <c r="AQ263" s="27"/>
      <c r="AS263" s="27"/>
      <c r="AU263" s="27"/>
      <c r="AW263" s="27"/>
      <c r="AY263" s="27"/>
      <c r="BA263" s="27"/>
      <c r="BC263" s="27"/>
      <c r="BW263" s="6">
        <f>+D263+F263+H263+J263+L263+N263+P263+T263+R263+V263+X263+Z263+AB263+AD263+AF263+AH263+AJ263+AL263+AN263+AP263+AR263+AT263+AV263+AX263+AZ263+BB263+BD263+BF263+BH263+BJ263+BL263+BN263+BP263+BR263+BT263+BV263</f>
        <v>0</v>
      </c>
      <c r="BX263" s="6">
        <f>+D263+P263+AB263+AF263+AL263+AR263+AV263+BH263+BL263+BV263</f>
        <v>0</v>
      </c>
      <c r="BY263" s="6">
        <f>+L263+N263+V263+AD263+BD263+BJ263</f>
        <v>0</v>
      </c>
      <c r="BZ263" s="6">
        <f>+H263+J263+R263+AN263+BB263+BR263</f>
        <v>0</v>
      </c>
      <c r="CA263" s="6">
        <f>+F263+T263+X263+AJ263+AP263+AX263+BN263+BP263+BT263</f>
        <v>0</v>
      </c>
      <c r="CB263" s="13">
        <f>+AH263+AT263+AZ263+BF263</f>
        <v>0</v>
      </c>
    </row>
    <row r="264" spans="1:80" ht="15">
      <c r="A264" s="77" t="s">
        <v>313</v>
      </c>
      <c r="B264" s="74" t="s">
        <v>4</v>
      </c>
      <c r="E264" s="27">
        <v>54</v>
      </c>
      <c r="G264" s="27">
        <v>42</v>
      </c>
      <c r="I264" s="53"/>
      <c r="K264" s="53"/>
      <c r="M264" s="53"/>
      <c r="O264" s="53"/>
      <c r="Q264" s="56" t="s">
        <v>329</v>
      </c>
      <c r="S264" s="56"/>
      <c r="U264" s="56"/>
      <c r="W264" s="56"/>
      <c r="Y264" s="56"/>
      <c r="AA264" s="56"/>
      <c r="AC264" s="56"/>
      <c r="AE264" s="56"/>
      <c r="AG264" s="56"/>
      <c r="AI264" s="56"/>
      <c r="AK264" s="56"/>
      <c r="AM264" s="56" t="s">
        <v>331</v>
      </c>
      <c r="AO264" s="56"/>
      <c r="AQ264" s="56"/>
      <c r="AS264" s="56"/>
      <c r="AU264" s="56"/>
      <c r="AW264" s="56"/>
      <c r="AY264" s="56"/>
      <c r="BA264" s="56" t="s">
        <v>331</v>
      </c>
      <c r="BC264" s="56"/>
      <c r="BW264" s="6">
        <f>+D264+F264+H264+J264+L264+N264+P264+T264+R264+V264+X264+Z264+AB264+AD264+AF264+AH264+AJ264+AL264+AN264+AP264+AR264+AT264+AV264+AX264+AZ264+BB264+BD264+BF264+BH264+BJ264+BL264+BN264+BP264+BR264+BT264+BV264</f>
        <v>0</v>
      </c>
      <c r="BX264" s="6">
        <f>+D264+P264+AB264+AF264+AL264+AR264+AV264+BH264+BL264+BV264</f>
        <v>0</v>
      </c>
      <c r="BY264" s="6">
        <f>+L264+N264+V264+AD264+BD264+BJ264</f>
        <v>0</v>
      </c>
      <c r="BZ264" s="6">
        <f>+H264+J264+R264+AN264+BB264+BR264</f>
        <v>0</v>
      </c>
      <c r="CA264" s="6">
        <f>+F264+T264+X264+AJ264+AP264+AX264+BN264+BP264+BT264</f>
        <v>0</v>
      </c>
      <c r="CB264" s="13">
        <f>+AH264+AT264+AZ264+BF264</f>
        <v>0</v>
      </c>
    </row>
    <row r="265" spans="1:80" ht="15">
      <c r="A265" s="62" t="s">
        <v>547</v>
      </c>
      <c r="B265" s="29" t="s">
        <v>9</v>
      </c>
      <c r="E265" s="53"/>
      <c r="G265" s="53"/>
      <c r="Q265" s="53"/>
      <c r="S265" s="53"/>
      <c r="U265" s="53"/>
      <c r="W265" s="53"/>
      <c r="Y265" s="53"/>
      <c r="AA265" s="53"/>
      <c r="AC265" s="53"/>
      <c r="AE265" s="56">
        <v>47</v>
      </c>
      <c r="AG265" s="56"/>
      <c r="AI265" s="56"/>
      <c r="AK265" s="56"/>
      <c r="AM265" s="56"/>
      <c r="AO265" s="56"/>
      <c r="AQ265" s="56"/>
      <c r="AS265" s="56"/>
      <c r="AU265" s="56"/>
      <c r="AW265" s="56"/>
      <c r="AY265" s="56"/>
      <c r="BA265" s="56"/>
      <c r="BC265" s="56"/>
      <c r="BW265" s="6">
        <f>+D265+F265+H265+J265+L265+N265+P265+T265+R265+V265+X265+Z265+AB265+AD265+AF265+AH265+AJ265+AL265+AN265+AP265+AR265+AT265+AV265+AX265+AZ265+BB265+BD265+BF265+BH265+BJ265+BL265+BN265+BP265+BR265+BT265+BV265</f>
        <v>0</v>
      </c>
      <c r="BX265" s="6">
        <f>+D265+P265+AB265+AF265+AL265+AR265+AV265+BH265+BL265+BV265</f>
        <v>0</v>
      </c>
      <c r="BY265" s="6">
        <f>+L265+N265+V265+AD265+BD265+BJ265</f>
        <v>0</v>
      </c>
      <c r="BZ265" s="6">
        <f>+H265+J265+R265+AN265+BB265+BR265</f>
        <v>0</v>
      </c>
      <c r="CA265" s="6">
        <f>+F265+T265+X265+AJ265+AP265+AX265+BN265+BP265+BT265</f>
        <v>0</v>
      </c>
      <c r="CB265" s="13">
        <f>+AH265+AT265+AZ265+BF265</f>
        <v>0</v>
      </c>
    </row>
    <row r="266" spans="1:80" ht="15">
      <c r="A266" s="62" t="s">
        <v>440</v>
      </c>
      <c r="B266" s="74" t="s">
        <v>439</v>
      </c>
      <c r="K266" s="53"/>
      <c r="M266" s="53"/>
      <c r="O266" s="53"/>
      <c r="Q266" s="56">
        <v>55</v>
      </c>
      <c r="S266" s="56">
        <v>62</v>
      </c>
      <c r="U266" s="56"/>
      <c r="W266" s="56"/>
      <c r="Y266" s="56"/>
      <c r="AA266" s="56"/>
      <c r="AC266" s="56"/>
      <c r="AE266" s="56"/>
      <c r="AG266" s="56"/>
      <c r="AI266" s="56"/>
      <c r="AK266" s="56"/>
      <c r="AM266" s="56"/>
      <c r="AO266" s="56"/>
      <c r="AQ266" s="56"/>
      <c r="AS266" s="56"/>
      <c r="AU266" s="56"/>
      <c r="AW266" s="56"/>
      <c r="AY266" s="56"/>
      <c r="BA266" s="56"/>
      <c r="BC266" s="56"/>
      <c r="BW266" s="6">
        <f>+D266+F266+H266+J266+L266+N266+P266+T266+R266+V266+X266+Z266+AB266+AD266+AF266+AH266+AJ266+AL266+AN266+AP266+AR266+AT266+AV266+AX266+AZ266+BB266+BD266+BF266+BH266+BJ266+BL266+BN266+BP266+BR266+BT266+BV266</f>
        <v>0</v>
      </c>
      <c r="BX266" s="6">
        <f>+D266+P266+AB266+AF266+AL266+AR266+AV266+BH266+BL266+BV266</f>
        <v>0</v>
      </c>
      <c r="BY266" s="6">
        <f>+L266+N266+V266+AD266+BD266+BJ266</f>
        <v>0</v>
      </c>
      <c r="BZ266" s="6">
        <f>+H266+J266+R266+AN266+BB266+BR266</f>
        <v>0</v>
      </c>
      <c r="CA266" s="6">
        <f>+F266+T266+X266+AJ266+AP266+AX266+BN266+BP266+BT266</f>
        <v>0</v>
      </c>
      <c r="CB266" s="13">
        <f>+AH266+AT266+AZ266+BF266</f>
        <v>0</v>
      </c>
    </row>
    <row r="267" spans="1:80" ht="15">
      <c r="A267" s="28" t="s">
        <v>247</v>
      </c>
      <c r="B267" t="s">
        <v>2</v>
      </c>
      <c r="C267" s="27" t="s">
        <v>7</v>
      </c>
      <c r="E267" s="53"/>
      <c r="G267" s="53"/>
      <c r="M267" s="27">
        <v>43</v>
      </c>
      <c r="O267" s="56">
        <v>48</v>
      </c>
      <c r="Q267" s="56"/>
      <c r="S267" s="56"/>
      <c r="U267" s="56"/>
      <c r="W267" s="56"/>
      <c r="Y267" s="56"/>
      <c r="AA267" s="56"/>
      <c r="AC267" s="56"/>
      <c r="AE267" s="56"/>
      <c r="AG267" s="56"/>
      <c r="AI267" s="56"/>
      <c r="AK267" s="56"/>
      <c r="AM267" s="56"/>
      <c r="AO267" s="56"/>
      <c r="AQ267" s="56">
        <v>45</v>
      </c>
      <c r="AS267" s="56"/>
      <c r="AU267" s="56">
        <v>44</v>
      </c>
      <c r="AW267" s="56"/>
      <c r="AY267" s="56"/>
      <c r="BA267" s="56"/>
      <c r="BC267" s="56"/>
      <c r="BK267" s="53" t="s">
        <v>7</v>
      </c>
      <c r="BW267" s="6">
        <f>+D267+F267+H267+J267+L267+N267+P267+T267+R267+V267+X267+Z267+AB267+AD267+AF267+AH267+AJ267+AL267+AN267+AP267+AR267+AT267+AV267+AX267+AZ267+BB267+BD267+BF267+BH267+BJ267+BL267+BN267+BP267+BR267+BT267+BV267</f>
        <v>0</v>
      </c>
      <c r="BX267" s="6">
        <f>+D267+P267+AB267+AF267+AL267+AR267+AV267+BH267+BL267+BV267</f>
        <v>0</v>
      </c>
      <c r="BY267" s="6">
        <f>+L267+N267+V267+AD267+BD267+BJ267</f>
        <v>0</v>
      </c>
      <c r="BZ267" s="6">
        <f>+H267+J267+R267+AN267+BB267+BR267</f>
        <v>0</v>
      </c>
      <c r="CA267" s="6">
        <f>+F267+T267+X267+AJ267+AP267+AX267+BN267+BP267+BT267</f>
        <v>0</v>
      </c>
      <c r="CB267" s="13">
        <f>+AH267+AT267+AZ267+BF267</f>
        <v>0</v>
      </c>
    </row>
    <row r="268" spans="1:80" ht="15">
      <c r="A268" s="28" t="s">
        <v>418</v>
      </c>
      <c r="B268" s="66" t="s">
        <v>4</v>
      </c>
      <c r="C268" s="53"/>
      <c r="K268" s="27">
        <v>57</v>
      </c>
      <c r="M268" s="27" t="s">
        <v>7</v>
      </c>
      <c r="O268" s="27"/>
      <c r="Q268" s="27"/>
      <c r="S268" s="27"/>
      <c r="U268" s="56">
        <v>56</v>
      </c>
      <c r="W268" s="56"/>
      <c r="Y268" s="56"/>
      <c r="AA268" s="56"/>
      <c r="AC268" s="56"/>
      <c r="AE268" s="56"/>
      <c r="AG268" s="56"/>
      <c r="AI268" s="56"/>
      <c r="AK268" s="56"/>
      <c r="AM268" s="56"/>
      <c r="AO268" s="56"/>
      <c r="AQ268" s="56"/>
      <c r="AS268" s="56"/>
      <c r="AU268" s="56"/>
      <c r="AW268" s="56"/>
      <c r="AY268" s="56"/>
      <c r="BA268" s="56"/>
      <c r="BC268" s="56"/>
      <c r="BI268" s="53">
        <v>44</v>
      </c>
      <c r="BW268" s="6">
        <f>+D268+F268+H268+J268+L268+N268+P268+T268+R268+V268+X268+Z268+AB268+AD268+AF268+AH268+AJ268+AL268+AN268+AP268+AR268+AT268+AV268+AX268+AZ268+BB268+BD268+BF268+BH268+BJ268+BL268+BN268+BP268+BR268+BT268+BV268</f>
        <v>0</v>
      </c>
      <c r="BX268" s="6">
        <f>+D268+P268+AB268+AF268+AL268+AR268+AV268+BH268+BL268+BV268</f>
        <v>0</v>
      </c>
      <c r="BY268" s="6">
        <f>+L268+N268+V268+AD268+BD268+BJ268</f>
        <v>0</v>
      </c>
      <c r="BZ268" s="6">
        <f>+H268+J268+R268+AN268+BB268+BR268</f>
        <v>0</v>
      </c>
      <c r="CA268" s="6">
        <f>+F268+T268+X268+AJ268+AP268+AX268+BN268+BP268+BT268</f>
        <v>0</v>
      </c>
      <c r="CB268" s="13">
        <f>+AH268+AT268+AZ268+BF268</f>
        <v>0</v>
      </c>
    </row>
    <row r="269" spans="1:80" ht="15">
      <c r="A269" s="66" t="s">
        <v>233</v>
      </c>
      <c r="B269" s="74" t="s">
        <v>109</v>
      </c>
      <c r="C269" s="27">
        <v>31</v>
      </c>
      <c r="E269" s="27">
        <v>42</v>
      </c>
      <c r="G269" s="27">
        <v>43</v>
      </c>
      <c r="I269" s="27" t="s">
        <v>331</v>
      </c>
      <c r="K269" s="27" t="s">
        <v>249</v>
      </c>
      <c r="M269" s="27" t="s">
        <v>7</v>
      </c>
      <c r="O269" s="56">
        <v>47</v>
      </c>
      <c r="Q269" s="56" t="s">
        <v>331</v>
      </c>
      <c r="S269" s="53">
        <v>21</v>
      </c>
      <c r="T269" s="15">
        <v>10</v>
      </c>
      <c r="U269" s="53"/>
      <c r="W269" s="53">
        <v>27</v>
      </c>
      <c r="X269" s="23">
        <v>4</v>
      </c>
      <c r="Y269" s="53"/>
      <c r="AA269" s="56">
        <v>46</v>
      </c>
      <c r="AC269" s="56"/>
      <c r="AE269" s="56">
        <v>41</v>
      </c>
      <c r="AG269" s="25" t="s">
        <v>553</v>
      </c>
      <c r="AI269" s="56" t="s">
        <v>329</v>
      </c>
      <c r="AK269" s="56">
        <v>38</v>
      </c>
      <c r="AM269" s="56">
        <v>33</v>
      </c>
      <c r="AO269" s="56" t="s">
        <v>331</v>
      </c>
      <c r="AQ269" s="56">
        <v>44</v>
      </c>
      <c r="AS269" s="22" t="s">
        <v>331</v>
      </c>
      <c r="AU269" s="56">
        <v>33</v>
      </c>
      <c r="AW269" s="56">
        <v>46</v>
      </c>
      <c r="AY269" s="53">
        <v>2</v>
      </c>
      <c r="AZ269" s="52">
        <v>80</v>
      </c>
      <c r="BA269" s="56" t="s">
        <v>331</v>
      </c>
      <c r="BC269" s="56"/>
      <c r="BE269" s="53">
        <v>15</v>
      </c>
      <c r="BF269" s="52">
        <v>16</v>
      </c>
      <c r="BG269" s="56">
        <v>33</v>
      </c>
      <c r="BK269" s="53">
        <v>39</v>
      </c>
      <c r="BM269" s="53">
        <v>36</v>
      </c>
      <c r="BO269" s="53">
        <v>32</v>
      </c>
      <c r="BQ269" s="53">
        <v>33</v>
      </c>
      <c r="BW269" s="6">
        <f>+D269+F269+H269+J269+L269+N269+P269+T269+R269+V269+X269+Z269+AB269+AD269+AF269+AH269+AJ269+AL269+AN269+AP269+AR269+AT269+AV269+AX269+AZ269+BB269+BD269+BF269+BH269+BJ269+BL269+BN269+BP269+BR269+BT269+BV269</f>
        <v>110</v>
      </c>
      <c r="BX269" s="6">
        <f>+D269+P269+AB269+AF269+AL269+AR269+AV269+BH269+BL269+BV269</f>
        <v>0</v>
      </c>
      <c r="BY269" s="6">
        <f>+L269+N269+V269+AD269+BD269+BJ269</f>
        <v>0</v>
      </c>
      <c r="BZ269" s="6">
        <f>+H269+J269+R269+AN269+BB269+BR269</f>
        <v>0</v>
      </c>
      <c r="CA269" s="6">
        <f>+F269+T269+X269+AJ269+AP269+AX269+BN269+BP269+BT269</f>
        <v>14</v>
      </c>
      <c r="CB269" s="13">
        <f>+AH269+AT269+AZ269+BF269</f>
        <v>96</v>
      </c>
    </row>
    <row r="270" spans="1:80" ht="15">
      <c r="A270" s="66" t="s">
        <v>465</v>
      </c>
      <c r="B270" t="s">
        <v>166</v>
      </c>
      <c r="C270" s="53"/>
      <c r="E270" s="53"/>
      <c r="G270" s="53"/>
      <c r="I270" s="53"/>
      <c r="K270" s="53"/>
      <c r="M270" s="53"/>
      <c r="O270" s="53"/>
      <c r="Q270" s="53"/>
      <c r="S270" s="53"/>
      <c r="U270" s="56">
        <v>51</v>
      </c>
      <c r="W270" s="56"/>
      <c r="Y270" s="56"/>
      <c r="AA270" s="56"/>
      <c r="AC270" s="56"/>
      <c r="AE270" s="56"/>
      <c r="AG270" s="56"/>
      <c r="AI270" s="56"/>
      <c r="AK270" s="56"/>
      <c r="AM270" s="56"/>
      <c r="AO270" s="56"/>
      <c r="AQ270" s="56" t="s">
        <v>7</v>
      </c>
      <c r="AS270" s="56"/>
      <c r="AU270" s="56"/>
      <c r="AW270" s="56"/>
      <c r="AY270" s="56"/>
      <c r="BA270" s="56">
        <v>51</v>
      </c>
      <c r="BC270" s="56">
        <v>49</v>
      </c>
      <c r="BK270" s="53" t="s">
        <v>7</v>
      </c>
      <c r="BW270" s="6">
        <f>+D270+F270+H270+J270+L270+N270+P270+T270+R270+V270+X270+Z270+AB270+AD270+AF270+AH270+AJ270+AL270+AN270+AP270+AR270+AT270+AV270+AX270+AZ270+BB270+BD270+BF270+BH270+BJ270+BL270+BN270+BP270+BR270+BT270+BV270</f>
        <v>0</v>
      </c>
      <c r="BX270" s="6">
        <f>+D270+P270+AB270+AF270+AL270+AR270+AV270+BH270+BL270+BV270</f>
        <v>0</v>
      </c>
      <c r="BY270" s="6">
        <f>+L270+N270+V270+AD270+BD270+BJ270</f>
        <v>0</v>
      </c>
      <c r="BZ270" s="6">
        <f>+H270+J270+R270+AN270+BB270+BR270</f>
        <v>0</v>
      </c>
      <c r="CA270" s="6">
        <f>+F270+T270+X270+AJ270+AP270+AX270+BN270+BP270+BT270</f>
        <v>0</v>
      </c>
      <c r="CB270" s="13">
        <f>+AH270+AT270+AZ270+BF270</f>
        <v>0</v>
      </c>
    </row>
    <row r="271" spans="1:80" ht="15">
      <c r="A271" s="66" t="s">
        <v>172</v>
      </c>
      <c r="B271" s="74" t="s">
        <v>8</v>
      </c>
      <c r="C271" s="6">
        <v>6</v>
      </c>
      <c r="D271" s="5">
        <v>40</v>
      </c>
      <c r="E271" s="6">
        <v>4</v>
      </c>
      <c r="F271" s="5">
        <v>50</v>
      </c>
      <c r="G271" s="25">
        <v>9</v>
      </c>
      <c r="H271" s="5">
        <v>29</v>
      </c>
      <c r="I271" s="27" t="s">
        <v>331</v>
      </c>
      <c r="K271" s="27">
        <v>31</v>
      </c>
      <c r="M271" s="53">
        <v>25</v>
      </c>
      <c r="N271" s="5">
        <v>6</v>
      </c>
      <c r="O271" s="53">
        <v>4</v>
      </c>
      <c r="P271" s="5">
        <v>50</v>
      </c>
      <c r="Q271" s="53">
        <v>6</v>
      </c>
      <c r="R271" s="15">
        <v>40</v>
      </c>
      <c r="S271" s="53">
        <v>1</v>
      </c>
      <c r="T271" s="15">
        <v>100</v>
      </c>
      <c r="U271" s="56">
        <v>49</v>
      </c>
      <c r="W271" s="53">
        <v>2</v>
      </c>
      <c r="X271" s="23">
        <v>80</v>
      </c>
      <c r="Y271" s="53"/>
      <c r="AA271" s="53">
        <v>30</v>
      </c>
      <c r="AC271" s="53"/>
      <c r="AE271" s="53">
        <v>10</v>
      </c>
      <c r="AF271" s="23">
        <v>26</v>
      </c>
      <c r="AG271" s="25">
        <v>14</v>
      </c>
      <c r="AH271" s="23">
        <v>18</v>
      </c>
      <c r="AI271" s="53">
        <v>13</v>
      </c>
      <c r="AJ271" s="23">
        <v>20</v>
      </c>
      <c r="AK271" s="53">
        <v>21</v>
      </c>
      <c r="AL271" s="23">
        <v>10</v>
      </c>
      <c r="AM271" s="53">
        <v>6</v>
      </c>
      <c r="AN271" s="23">
        <v>40</v>
      </c>
      <c r="AO271" s="53">
        <v>13</v>
      </c>
      <c r="AP271" s="23">
        <v>20</v>
      </c>
      <c r="AQ271" s="53">
        <v>13</v>
      </c>
      <c r="AR271" s="23">
        <v>20</v>
      </c>
      <c r="AS271" s="53">
        <v>2</v>
      </c>
      <c r="AT271" s="23">
        <v>80</v>
      </c>
      <c r="AU271" s="53">
        <v>17</v>
      </c>
      <c r="AV271" s="52">
        <v>14</v>
      </c>
      <c r="AW271" s="53">
        <v>16</v>
      </c>
      <c r="AX271" s="52">
        <v>15</v>
      </c>
      <c r="AY271" s="53">
        <v>5</v>
      </c>
      <c r="AZ271" s="52">
        <v>45</v>
      </c>
      <c r="BM271" s="53">
        <v>14</v>
      </c>
      <c r="BN271" s="73">
        <v>18</v>
      </c>
      <c r="BO271" s="53">
        <v>29</v>
      </c>
      <c r="BP271" s="73">
        <v>2</v>
      </c>
      <c r="BQ271" s="53">
        <v>37</v>
      </c>
      <c r="BS271" s="53" t="s">
        <v>329</v>
      </c>
      <c r="BU271" s="53">
        <v>19</v>
      </c>
      <c r="BW271" s="6">
        <f>+D271+F271+H271+J271+L271+N271+P271+T271+R271+V271+X271+Z271+AB271+AD271+AF271+AH271+AJ271+AL271+AN271+AP271+AR271+AT271+AV271+AX271+AZ271+BB271+BD271+BF271+BH271+BJ271+BL271+BN271+BP271+BR271+BT271+BV271</f>
        <v>723</v>
      </c>
      <c r="BX271" s="6">
        <f>+D271+P271+AB271+AF271+AL271+AR271+AV271+BH271+BL271+BV271</f>
        <v>160</v>
      </c>
      <c r="BY271" s="6">
        <f>+L271+N271+V271+AD271+BD271+BJ271</f>
        <v>6</v>
      </c>
      <c r="BZ271" s="6">
        <f>+H271+J271+R271+AN271+BB271+BR271</f>
        <v>109</v>
      </c>
      <c r="CA271" s="6">
        <f>+F271+T271+X271+AJ271+AP271+AX271+BN271+BP271+BT271</f>
        <v>305</v>
      </c>
      <c r="CB271" s="13">
        <f>+AH271+AT271+AZ271+BF271</f>
        <v>143</v>
      </c>
    </row>
    <row r="272" spans="1:80" ht="15">
      <c r="A272" s="66" t="s">
        <v>447</v>
      </c>
      <c r="B272" s="66" t="s">
        <v>8</v>
      </c>
      <c r="Q272" s="56">
        <v>36</v>
      </c>
      <c r="S272" s="56">
        <v>50</v>
      </c>
      <c r="U272" s="56"/>
      <c r="W272" s="56">
        <v>41</v>
      </c>
      <c r="Y272" s="56"/>
      <c r="AA272" s="56"/>
      <c r="AC272" s="56"/>
      <c r="AE272" s="56"/>
      <c r="AG272" s="34"/>
      <c r="AI272" s="53">
        <v>30</v>
      </c>
      <c r="AJ272" s="23">
        <v>1</v>
      </c>
      <c r="AK272" s="56"/>
      <c r="AM272" s="53">
        <v>24</v>
      </c>
      <c r="AN272" s="23">
        <v>7</v>
      </c>
      <c r="AO272" s="56">
        <v>34</v>
      </c>
      <c r="AQ272" s="56"/>
      <c r="AS272" s="56"/>
      <c r="AU272" s="56"/>
      <c r="AW272" s="53">
        <v>18</v>
      </c>
      <c r="AX272" s="52">
        <v>13</v>
      </c>
      <c r="BA272" s="56">
        <v>39</v>
      </c>
      <c r="BC272" s="56"/>
      <c r="BM272" s="53">
        <v>54</v>
      </c>
      <c r="BO272" s="53">
        <v>48</v>
      </c>
      <c r="BQ272" s="53">
        <v>42</v>
      </c>
      <c r="BW272" s="6">
        <f>+D272+F272+H272+J272+L272+N272+P272+T272+R272+V272+X272+Z272+AB272+AD272+AF272+AH272+AJ272+AL272+AN272+AP272+AR272+AT272+AV272+AX272+AZ272+BB272+BD272+BF272+BH272+BJ272+BL272+BN272+BP272+BR272+BT272+BV272</f>
        <v>21</v>
      </c>
      <c r="BX272" s="6">
        <f>+D272+P272+AB272+AF272+AL272+AR272+AV272+BH272+BL272+BV272</f>
        <v>0</v>
      </c>
      <c r="BY272" s="6">
        <f>+L272+N272+V272+AD272+BD272+BJ272</f>
        <v>0</v>
      </c>
      <c r="BZ272" s="6">
        <f>+H272+J272+R272+AN272+BB272+BR272</f>
        <v>7</v>
      </c>
      <c r="CA272" s="6">
        <f>+F272+T272+X272+AJ272+AP272+AX272+BN272+BP272+BT272</f>
        <v>14</v>
      </c>
      <c r="CB272" s="13">
        <f>+AH272+AT272+AZ272+BF272</f>
        <v>0</v>
      </c>
    </row>
  </sheetData>
  <sheetProtection/>
  <mergeCells count="36">
    <mergeCell ref="BU1:BV1"/>
    <mergeCell ref="W1:X1"/>
    <mergeCell ref="AK1:AL1"/>
    <mergeCell ref="AC1:AD1"/>
    <mergeCell ref="AO1:AP1"/>
    <mergeCell ref="AI1:AJ1"/>
    <mergeCell ref="AG1:AH1"/>
    <mergeCell ref="AE1:AF1"/>
    <mergeCell ref="AA1:AB1"/>
    <mergeCell ref="C1:D1"/>
    <mergeCell ref="G1:H1"/>
    <mergeCell ref="I1:J1"/>
    <mergeCell ref="E1:F1"/>
    <mergeCell ref="K1:L1"/>
    <mergeCell ref="S1:T1"/>
    <mergeCell ref="M1:N1"/>
    <mergeCell ref="AS1:AT1"/>
    <mergeCell ref="O1:P1"/>
    <mergeCell ref="BC1:BD1"/>
    <mergeCell ref="BA1:BB1"/>
    <mergeCell ref="AY1:AZ1"/>
    <mergeCell ref="AQ1:AR1"/>
    <mergeCell ref="U1:V1"/>
    <mergeCell ref="AM1:AN1"/>
    <mergeCell ref="AU1:AV1"/>
    <mergeCell ref="Y1:Z1"/>
    <mergeCell ref="BS1:BT1"/>
    <mergeCell ref="Q1:R1"/>
    <mergeCell ref="BO1:BP1"/>
    <mergeCell ref="BM1:BN1"/>
    <mergeCell ref="BK1:BL1"/>
    <mergeCell ref="BI1:BJ1"/>
    <mergeCell ref="BG1:BH1"/>
    <mergeCell ref="AW1:AX1"/>
    <mergeCell ref="BE1:BF1"/>
    <mergeCell ref="BQ1:BR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V206"/>
  <sheetViews>
    <sheetView zoomScale="85" zoomScaleNormal="85" zoomScalePageLayoutView="0" workbookViewId="0" topLeftCell="A1">
      <pane xSplit="2" ySplit="1" topLeftCell="AP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28.421875" style="3" bestFit="1" customWidth="1"/>
    <col min="2" max="2" width="5.7109375" style="0" bestFit="1" customWidth="1"/>
    <col min="3" max="3" width="5.7109375" style="4" bestFit="1" customWidth="1"/>
    <col min="4" max="4" width="4.00390625" style="5" bestFit="1" customWidth="1"/>
    <col min="5" max="5" width="5.7109375" style="6" bestFit="1" customWidth="1"/>
    <col min="6" max="6" width="4.00390625" style="5" customWidth="1"/>
    <col min="7" max="7" width="5.8515625" style="6" bestFit="1" customWidth="1"/>
    <col min="8" max="8" width="4.140625" style="5" customWidth="1"/>
    <col min="9" max="9" width="5.8515625" style="6" bestFit="1" customWidth="1"/>
    <col min="10" max="10" width="4.140625" style="5" customWidth="1"/>
    <col min="11" max="11" width="5.8515625" style="6" bestFit="1" customWidth="1"/>
    <col min="12" max="12" width="4.140625" style="5" customWidth="1"/>
    <col min="13" max="13" width="5.8515625" style="6" bestFit="1" customWidth="1"/>
    <col min="14" max="14" width="4.140625" style="5" customWidth="1"/>
    <col min="15" max="15" width="5.8515625" style="6" bestFit="1" customWidth="1"/>
    <col min="16" max="16" width="4.140625" style="5" customWidth="1"/>
    <col min="17" max="17" width="5.8515625" style="6" bestFit="1" customWidth="1"/>
    <col min="18" max="18" width="4.140625" style="5" customWidth="1"/>
    <col min="19" max="19" width="5.8515625" style="6" bestFit="1" customWidth="1"/>
    <col min="20" max="20" width="5.28125" style="15" customWidth="1"/>
    <col min="21" max="21" width="5.8515625" style="6" bestFit="1" customWidth="1"/>
    <col min="22" max="22" width="5.28125" style="15" customWidth="1"/>
    <col min="23" max="23" width="5.8515625" style="20" bestFit="1" customWidth="1"/>
    <col min="24" max="24" width="5.28125" style="19" customWidth="1"/>
    <col min="25" max="25" width="5.8515625" style="18" bestFit="1" customWidth="1"/>
    <col min="26" max="26" width="5.28125" style="17" customWidth="1"/>
    <col min="27" max="27" width="5.8515625" style="24" bestFit="1" customWidth="1"/>
    <col min="28" max="28" width="5.28125" style="23" customWidth="1"/>
    <col min="29" max="29" width="5.8515625" style="24" bestFit="1" customWidth="1"/>
    <col min="30" max="30" width="5.28125" style="23" customWidth="1"/>
    <col min="31" max="31" width="5.8515625" style="24" bestFit="1" customWidth="1"/>
    <col min="32" max="32" width="5.28125" style="23" customWidth="1"/>
    <col min="33" max="33" width="5.8515625" style="24" bestFit="1" customWidth="1"/>
    <col min="34" max="34" width="5.28125" style="23" customWidth="1"/>
    <col min="35" max="35" width="5.8515625" style="24" bestFit="1" customWidth="1"/>
    <col min="36" max="36" width="5.28125" style="23" customWidth="1"/>
    <col min="37" max="37" width="5.8515625" style="24" bestFit="1" customWidth="1"/>
    <col min="38" max="38" width="5.28125" style="23" customWidth="1"/>
    <col min="39" max="39" width="5.8515625" style="24" bestFit="1" customWidth="1"/>
    <col min="40" max="40" width="5.28125" style="23" customWidth="1"/>
    <col min="41" max="41" width="5.8515625" style="24" bestFit="1" customWidth="1"/>
    <col min="42" max="42" width="5.28125" style="23" customWidth="1"/>
    <col min="43" max="43" width="5.8515625" style="53" bestFit="1" customWidth="1"/>
    <col min="44" max="44" width="5.28125" style="52" customWidth="1"/>
    <col min="45" max="45" width="5.28125" style="53" customWidth="1"/>
    <col min="46" max="46" width="5.28125" style="52" customWidth="1"/>
    <col min="47" max="47" width="5.28125" style="53" customWidth="1"/>
    <col min="48" max="48" width="5.28125" style="52" customWidth="1"/>
    <col min="49" max="49" width="5.8515625" style="53" bestFit="1" customWidth="1"/>
    <col min="50" max="50" width="5.28125" style="52" customWidth="1"/>
    <col min="51" max="51" width="5.28125" style="53" customWidth="1"/>
    <col min="52" max="52" width="5.28125" style="52" customWidth="1"/>
    <col min="53" max="53" width="5.28125" style="53" customWidth="1"/>
    <col min="54" max="54" width="5.28125" style="52" customWidth="1"/>
    <col min="55" max="55" width="5.8515625" style="53" bestFit="1" customWidth="1"/>
    <col min="56" max="56" width="5.28125" style="52" customWidth="1"/>
    <col min="57" max="57" width="5.8515625" style="53" bestFit="1" customWidth="1"/>
    <col min="58" max="58" width="5.28125" style="52" customWidth="1"/>
    <col min="59" max="59" width="5.28125" style="53" customWidth="1"/>
    <col min="60" max="60" width="5.28125" style="65" customWidth="1"/>
    <col min="61" max="61" width="5.28125" style="53" customWidth="1"/>
    <col min="62" max="62" width="5.28125" style="73" customWidth="1"/>
    <col min="63" max="63" width="5.28125" style="53" customWidth="1"/>
    <col min="64" max="64" width="5.28125" style="73" customWidth="1"/>
    <col min="65" max="65" width="5.28125" style="53" customWidth="1"/>
    <col min="66" max="66" width="5.28125" style="73" customWidth="1"/>
    <col min="67" max="67" width="5.8515625" style="53" bestFit="1" customWidth="1"/>
    <col min="68" max="68" width="5.28125" style="73" customWidth="1"/>
    <col min="69" max="69" width="7.140625" style="26" customWidth="1"/>
    <col min="70" max="73" width="7.140625" style="6" customWidth="1"/>
    <col min="74" max="74" width="7.140625" style="13" customWidth="1"/>
  </cols>
  <sheetData>
    <row r="1" spans="1:74" s="1" customFormat="1" ht="30.75" customHeight="1" thickBot="1">
      <c r="A1" s="11"/>
      <c r="C1" s="89" t="s">
        <v>158</v>
      </c>
      <c r="D1" s="91"/>
      <c r="E1" s="89" t="s">
        <v>157</v>
      </c>
      <c r="F1" s="91"/>
      <c r="G1" s="89" t="s">
        <v>332</v>
      </c>
      <c r="H1" s="91"/>
      <c r="I1" s="89" t="s">
        <v>354</v>
      </c>
      <c r="J1" s="91"/>
      <c r="K1" s="89" t="s">
        <v>392</v>
      </c>
      <c r="L1" s="91"/>
      <c r="M1" s="89" t="s">
        <v>395</v>
      </c>
      <c r="N1" s="91"/>
      <c r="O1" s="89" t="s">
        <v>353</v>
      </c>
      <c r="P1" s="91"/>
      <c r="Q1" s="89" t="s">
        <v>438</v>
      </c>
      <c r="R1" s="91"/>
      <c r="S1" s="89" t="s">
        <v>456</v>
      </c>
      <c r="T1" s="91"/>
      <c r="U1" s="89" t="s">
        <v>470</v>
      </c>
      <c r="V1" s="91"/>
      <c r="W1" s="89" t="s">
        <v>477</v>
      </c>
      <c r="X1" s="91"/>
      <c r="Y1" s="89" t="s">
        <v>473</v>
      </c>
      <c r="Z1" s="91"/>
      <c r="AA1" s="89" t="s">
        <v>488</v>
      </c>
      <c r="AB1" s="91"/>
      <c r="AC1" s="89" t="s">
        <v>489</v>
      </c>
      <c r="AD1" s="91"/>
      <c r="AE1" s="89" t="s">
        <v>515</v>
      </c>
      <c r="AF1" s="91"/>
      <c r="AG1" s="89" t="s">
        <v>544</v>
      </c>
      <c r="AH1" s="91"/>
      <c r="AI1" s="89" t="s">
        <v>552</v>
      </c>
      <c r="AJ1" s="91"/>
      <c r="AK1" s="89" t="s">
        <v>561</v>
      </c>
      <c r="AL1" s="91"/>
      <c r="AM1" s="89" t="s">
        <v>577</v>
      </c>
      <c r="AN1" s="91"/>
      <c r="AO1" s="89" t="s">
        <v>579</v>
      </c>
      <c r="AP1" s="91"/>
      <c r="AQ1" s="89" t="s">
        <v>578</v>
      </c>
      <c r="AR1" s="91"/>
      <c r="AS1" s="89" t="s">
        <v>609</v>
      </c>
      <c r="AT1" s="90"/>
      <c r="AU1" s="89" t="s">
        <v>625</v>
      </c>
      <c r="AV1" s="90"/>
      <c r="AW1" s="89" t="s">
        <v>626</v>
      </c>
      <c r="AX1" s="90"/>
      <c r="AY1" s="89" t="s">
        <v>631</v>
      </c>
      <c r="AZ1" s="90"/>
      <c r="BA1" s="89" t="s">
        <v>637</v>
      </c>
      <c r="BB1" s="90"/>
      <c r="BC1" s="89" t="s">
        <v>648</v>
      </c>
      <c r="BD1" s="90"/>
      <c r="BE1" s="89" t="s">
        <v>649</v>
      </c>
      <c r="BF1" s="90"/>
      <c r="BG1" s="89" t="s">
        <v>658</v>
      </c>
      <c r="BH1" s="90"/>
      <c r="BI1" s="89" t="s">
        <v>667</v>
      </c>
      <c r="BJ1" s="90"/>
      <c r="BK1" s="89" t="s">
        <v>669</v>
      </c>
      <c r="BL1" s="90"/>
      <c r="BM1" s="89" t="s">
        <v>675</v>
      </c>
      <c r="BN1" s="90"/>
      <c r="BO1" s="89" t="s">
        <v>683</v>
      </c>
      <c r="BP1" s="90"/>
      <c r="BQ1" s="12" t="s">
        <v>0</v>
      </c>
      <c r="BR1" s="2" t="s">
        <v>114</v>
      </c>
      <c r="BS1" s="2" t="s">
        <v>115</v>
      </c>
      <c r="BT1" s="2" t="s">
        <v>116</v>
      </c>
      <c r="BU1" s="2" t="s">
        <v>315</v>
      </c>
      <c r="BV1" s="12" t="s">
        <v>117</v>
      </c>
    </row>
    <row r="2" spans="1:74" ht="15.75" thickTop="1">
      <c r="A2" s="66" t="s">
        <v>388</v>
      </c>
      <c r="B2" s="66" t="s">
        <v>8</v>
      </c>
      <c r="C2" s="22"/>
      <c r="E2" s="53"/>
      <c r="G2" s="53"/>
      <c r="I2" s="53"/>
      <c r="K2" s="25">
        <v>14</v>
      </c>
      <c r="L2" s="5">
        <v>18</v>
      </c>
      <c r="M2" s="25">
        <v>24</v>
      </c>
      <c r="N2" s="5">
        <v>7</v>
      </c>
      <c r="O2" s="27">
        <v>36</v>
      </c>
      <c r="Q2" s="27"/>
      <c r="S2" s="53">
        <v>16</v>
      </c>
      <c r="T2" s="15">
        <v>15</v>
      </c>
      <c r="U2" s="56" t="s">
        <v>7</v>
      </c>
      <c r="W2" s="56"/>
      <c r="Y2" s="56"/>
      <c r="AA2" s="56"/>
      <c r="AC2" s="56"/>
      <c r="AE2" s="56"/>
      <c r="AG2" s="56">
        <v>31</v>
      </c>
      <c r="AI2" s="53">
        <v>29</v>
      </c>
      <c r="AJ2" s="23">
        <v>2</v>
      </c>
      <c r="AK2" s="53"/>
      <c r="AM2" s="56">
        <v>32</v>
      </c>
      <c r="AO2" s="56">
        <v>32</v>
      </c>
      <c r="AW2" s="53">
        <v>23</v>
      </c>
      <c r="AX2" s="52">
        <v>8</v>
      </c>
      <c r="AY2" s="53">
        <v>10</v>
      </c>
      <c r="AZ2" s="52">
        <v>26</v>
      </c>
      <c r="BA2" s="53">
        <v>30</v>
      </c>
      <c r="BB2" s="52">
        <v>1</v>
      </c>
      <c r="BC2" s="53">
        <v>23</v>
      </c>
      <c r="BD2" s="52">
        <v>8</v>
      </c>
      <c r="BE2" s="53">
        <v>8</v>
      </c>
      <c r="BF2" s="52">
        <v>32</v>
      </c>
      <c r="BG2" s="53">
        <v>18</v>
      </c>
      <c r="BH2" s="65">
        <v>13</v>
      </c>
      <c r="BM2" s="53">
        <v>13</v>
      </c>
      <c r="BN2" s="73">
        <v>20</v>
      </c>
      <c r="BQ2" s="26">
        <f>+D2+F2+H2+J2+L2+N2+P2+R2+T2+V2+Z2+X2+AB2+AD2+AF2+AH2+AJ2+AL2+AN2+AP2+AR2+AT2+AV2+AX2+AZ2+BB2+BD2+BF2+BH2+BJ2+BL2+BN2+BP2</f>
        <v>150</v>
      </c>
      <c r="BR2" s="6">
        <f>+F2+J2+X2+AB2+AF2+AL2+AT2+BL2+BP2</f>
        <v>0</v>
      </c>
      <c r="BS2" s="6">
        <f>+D2+H2+R2+Z2+AV2+BJ2</f>
        <v>0</v>
      </c>
      <c r="BT2" s="6">
        <f>+P2+AJ2+AN2+AR2+BB2+BH2</f>
        <v>16</v>
      </c>
      <c r="BU2" s="6">
        <f>+L2+N2+T2+AH2+AP2+AZ2+BF2+BN2</f>
        <v>118</v>
      </c>
      <c r="BV2" s="13">
        <f>+V2+AX2+BD2</f>
        <v>16</v>
      </c>
    </row>
    <row r="3" spans="1:74" ht="15">
      <c r="A3" s="66" t="s">
        <v>431</v>
      </c>
      <c r="B3" s="66" t="s">
        <v>10</v>
      </c>
      <c r="C3" s="22"/>
      <c r="E3" s="53"/>
      <c r="G3" s="53"/>
      <c r="I3" s="53"/>
      <c r="K3" s="53"/>
      <c r="M3" s="53"/>
      <c r="O3" s="53"/>
      <c r="Q3" s="56">
        <v>33</v>
      </c>
      <c r="S3" s="56"/>
      <c r="U3" s="56"/>
      <c r="W3" s="56"/>
      <c r="Y3" s="56">
        <v>47</v>
      </c>
      <c r="AA3" s="56"/>
      <c r="AC3" s="56"/>
      <c r="AE3" s="56"/>
      <c r="AG3" s="56"/>
      <c r="AI3" s="56"/>
      <c r="AK3" s="56"/>
      <c r="AM3" s="56"/>
      <c r="AO3" s="56"/>
      <c r="BQ3" s="26">
        <f>+D3+F3+H3+J3+L3+N3+P3+R3+T3+V3+Z3+X3+AB3+AD3+AF3+AH3+AJ3+AL3+AN3+AP3+AR3+AT3+AV3+AX3+AZ3+BB3+BD3+BF3+BH3+BJ3+BL3+BN3+BP3</f>
        <v>0</v>
      </c>
      <c r="BR3" s="53">
        <f>+F3+J3+X3+AB3+AF3+AL3+AT3+BL3+BP3</f>
        <v>0</v>
      </c>
      <c r="BS3" s="53">
        <f>+D3+H3+R3+Z3+AV3+BJ3</f>
        <v>0</v>
      </c>
      <c r="BT3" s="53">
        <f>+P3+AJ3+AN3+AR3+BB3+BH3</f>
        <v>0</v>
      </c>
      <c r="BU3" s="53">
        <f>+L3+N3+T3+AH3+AP3+AZ3+BF3+BN3</f>
        <v>0</v>
      </c>
      <c r="BV3" s="26">
        <f>+V3+AX3+BD3</f>
        <v>0</v>
      </c>
    </row>
    <row r="4" spans="1:74" ht="15">
      <c r="A4" s="55" t="s">
        <v>48</v>
      </c>
      <c r="B4" s="57" t="s">
        <v>6</v>
      </c>
      <c r="C4" s="25">
        <v>27</v>
      </c>
      <c r="D4" s="5">
        <v>4</v>
      </c>
      <c r="E4" s="53"/>
      <c r="G4" s="27">
        <v>39</v>
      </c>
      <c r="I4" s="56"/>
      <c r="K4" s="56"/>
      <c r="M4" s="56"/>
      <c r="O4" s="56"/>
      <c r="Q4" s="56"/>
      <c r="S4" s="56"/>
      <c r="U4" s="56"/>
      <c r="W4" s="56"/>
      <c r="X4" s="23"/>
      <c r="Y4" s="56"/>
      <c r="AA4" s="56"/>
      <c r="AC4" s="56"/>
      <c r="AE4" s="56"/>
      <c r="AG4" s="56"/>
      <c r="AI4" s="56"/>
      <c r="AK4" s="56"/>
      <c r="AM4" s="56"/>
      <c r="AO4" s="56"/>
      <c r="BQ4" s="26">
        <f>+D4+F4+H4+J4+L4+N4+P4+R4+T4+V4+Z4+X4+AB4+AD4+AF4+AH4+AJ4+AL4+AN4+AP4+AR4+AT4+AV4+AX4+AZ4+BB4+BD4+BF4+BH4+BJ4+BL4+BN4+BP4</f>
        <v>4</v>
      </c>
      <c r="BR4" s="53">
        <f>+F4+J4+X4+AB4+AF4+AL4+AT4+BL4+BP4</f>
        <v>0</v>
      </c>
      <c r="BS4" s="53">
        <f>+D4+H4+R4+Z4+AV4+BJ4</f>
        <v>4</v>
      </c>
      <c r="BT4" s="53">
        <f>+P4+AJ4+AN4+AR4+BB4+BH4</f>
        <v>0</v>
      </c>
      <c r="BU4" s="53">
        <f>+L4+N4+T4+AH4+AP4+AZ4+BF4+BN4</f>
        <v>0</v>
      </c>
      <c r="BV4" s="26">
        <f>+V4+AX4+BD4</f>
        <v>0</v>
      </c>
    </row>
    <row r="5" spans="1:74" ht="15">
      <c r="A5" s="55" t="s">
        <v>45</v>
      </c>
      <c r="B5" s="57" t="s">
        <v>10</v>
      </c>
      <c r="C5" s="27" t="s">
        <v>7</v>
      </c>
      <c r="E5" s="53"/>
      <c r="G5" s="27" t="s">
        <v>7</v>
      </c>
      <c r="I5" s="53"/>
      <c r="K5" s="53"/>
      <c r="M5" s="53"/>
      <c r="O5" s="53"/>
      <c r="Q5" s="56">
        <v>39</v>
      </c>
      <c r="S5" s="56"/>
      <c r="U5" s="56"/>
      <c r="W5" s="56"/>
      <c r="Y5" s="56">
        <v>43</v>
      </c>
      <c r="AA5" s="56"/>
      <c r="AC5" s="56"/>
      <c r="AE5" s="56"/>
      <c r="AG5" s="56"/>
      <c r="AI5" s="56"/>
      <c r="AK5" s="56"/>
      <c r="AM5" s="56"/>
      <c r="AO5" s="56"/>
      <c r="AU5" s="53">
        <v>28</v>
      </c>
      <c r="AV5" s="52">
        <v>3</v>
      </c>
      <c r="BI5" s="56">
        <v>36</v>
      </c>
      <c r="BQ5" s="26">
        <f>+D5+F5+H5+J5+L5+N5+P5+R5+T5+V5+Z5+X5+AB5+AD5+AF5+AH5+AJ5+AL5+AN5+AP5+AR5+AT5+AV5+AX5+AZ5+BB5+BD5+BF5+BH5+BJ5+BL5+BN5+BP5</f>
        <v>3</v>
      </c>
      <c r="BR5" s="53">
        <f>+F5+J5+X5+AB5+AF5+AL5+AT5+BL5+BP5</f>
        <v>0</v>
      </c>
      <c r="BS5" s="53">
        <f>+D5+H5+R5+Z5+AV5+BJ5</f>
        <v>3</v>
      </c>
      <c r="BT5" s="53">
        <f>+P5+AJ5+AN5+AR5+BB5+BH5</f>
        <v>0</v>
      </c>
      <c r="BU5" s="53">
        <f>+L5+N5+T5+AH5+AP5+AZ5+BF5+BN5</f>
        <v>0</v>
      </c>
      <c r="BV5" s="26">
        <f>+V5+AX5+BD5</f>
        <v>0</v>
      </c>
    </row>
    <row r="6" spans="1:74" ht="15">
      <c r="A6" s="64" t="s">
        <v>69</v>
      </c>
      <c r="B6" s="74" t="s">
        <v>5</v>
      </c>
      <c r="C6" s="27" t="s">
        <v>7</v>
      </c>
      <c r="E6" s="53"/>
      <c r="G6" s="53">
        <v>12</v>
      </c>
      <c r="H6" s="5">
        <v>22</v>
      </c>
      <c r="I6" s="27">
        <v>48</v>
      </c>
      <c r="K6" s="27">
        <v>43</v>
      </c>
      <c r="M6" s="27">
        <v>36</v>
      </c>
      <c r="O6" s="53">
        <v>14</v>
      </c>
      <c r="P6" s="5">
        <v>18</v>
      </c>
      <c r="Q6" s="56">
        <v>42</v>
      </c>
      <c r="S6" s="53">
        <v>21</v>
      </c>
      <c r="T6" s="15">
        <v>10</v>
      </c>
      <c r="U6" s="53">
        <v>10</v>
      </c>
      <c r="V6" s="15">
        <v>26</v>
      </c>
      <c r="W6" s="56"/>
      <c r="Y6" s="56">
        <v>37</v>
      </c>
      <c r="AA6" s="56"/>
      <c r="AC6" s="56"/>
      <c r="AE6" s="56"/>
      <c r="AG6" s="56">
        <v>31</v>
      </c>
      <c r="AI6" s="53">
        <v>10</v>
      </c>
      <c r="AJ6" s="23">
        <v>26</v>
      </c>
      <c r="AK6" s="53"/>
      <c r="AM6" s="53">
        <v>13</v>
      </c>
      <c r="AN6" s="23">
        <v>20</v>
      </c>
      <c r="AO6" s="53">
        <v>28</v>
      </c>
      <c r="AP6" s="23">
        <v>3</v>
      </c>
      <c r="AQ6" s="53" t="s">
        <v>331</v>
      </c>
      <c r="AW6" s="53">
        <v>14</v>
      </c>
      <c r="AX6" s="52">
        <v>18</v>
      </c>
      <c r="AY6" s="53" t="s">
        <v>331</v>
      </c>
      <c r="BA6" s="53">
        <v>20</v>
      </c>
      <c r="BB6" s="52">
        <v>11</v>
      </c>
      <c r="BC6" s="56" t="s">
        <v>7</v>
      </c>
      <c r="BE6" s="53">
        <v>48</v>
      </c>
      <c r="BG6" s="53" t="s">
        <v>331</v>
      </c>
      <c r="BI6" s="56">
        <v>39</v>
      </c>
      <c r="BQ6" s="26">
        <f>+D6+F6+H6+J6+L6+N6+P6+R6+T6+V6+Z6+X6+AB6+AD6+AF6+AH6+AJ6+AL6+AN6+AP6+AR6+AT6+AV6+AX6+AZ6+BB6+BD6+BF6+BH6+BJ6+BL6+BN6+BP6</f>
        <v>154</v>
      </c>
      <c r="BR6" s="53">
        <f>+F6+J6+X6+AB6+AF6+AL6+AT6+BL6+BP6</f>
        <v>0</v>
      </c>
      <c r="BS6" s="53">
        <f>+D6+H6+R6+Z6+AV6+BJ6</f>
        <v>22</v>
      </c>
      <c r="BT6" s="53">
        <f>+P6+AJ6+AN6+AR6+BB6+BH6</f>
        <v>75</v>
      </c>
      <c r="BU6" s="53">
        <f>+L6+N6+T6+AH6+AP6+AZ6+BF6+BN6</f>
        <v>13</v>
      </c>
      <c r="BV6" s="26">
        <f>+V6+AX6+BD6</f>
        <v>44</v>
      </c>
    </row>
    <row r="7" spans="1:74" ht="15">
      <c r="A7" s="77" t="s">
        <v>120</v>
      </c>
      <c r="B7" s="74" t="s">
        <v>1</v>
      </c>
      <c r="C7" s="22"/>
      <c r="E7" s="27" t="s">
        <v>7</v>
      </c>
      <c r="G7" s="53"/>
      <c r="I7" s="53">
        <v>14</v>
      </c>
      <c r="J7" s="5">
        <v>18</v>
      </c>
      <c r="K7" s="53"/>
      <c r="M7" s="53"/>
      <c r="O7" s="53"/>
      <c r="Q7" s="53"/>
      <c r="S7" s="53"/>
      <c r="U7" s="53">
        <v>24</v>
      </c>
      <c r="V7" s="15">
        <v>7</v>
      </c>
      <c r="W7" s="53" t="s">
        <v>19</v>
      </c>
      <c r="Y7" s="53"/>
      <c r="AA7" s="53">
        <v>21</v>
      </c>
      <c r="AB7" s="23">
        <v>10</v>
      </c>
      <c r="AC7" s="53"/>
      <c r="AE7" s="53">
        <v>10</v>
      </c>
      <c r="AF7" s="23">
        <v>26</v>
      </c>
      <c r="AG7" s="53"/>
      <c r="AI7" s="53"/>
      <c r="AK7" s="53">
        <v>8</v>
      </c>
      <c r="AL7" s="23">
        <v>32</v>
      </c>
      <c r="AM7" s="53"/>
      <c r="AO7" s="53"/>
      <c r="AS7" s="53" t="s">
        <v>19</v>
      </c>
      <c r="BK7" s="53">
        <v>31</v>
      </c>
      <c r="BO7" s="53">
        <v>21</v>
      </c>
      <c r="BQ7" s="26">
        <f>+D7+F7+H7+J7+L7+N7+P7+R7+T7+V7+Z7+X7+AB7+AD7+AF7+AH7+AJ7+AL7+AN7+AP7+AR7+AT7+AV7+AX7+AZ7+BB7+BD7+BF7+BH7+BJ7+BL7+BN7+BP7</f>
        <v>93</v>
      </c>
      <c r="BR7" s="53">
        <f>+F7+J7+X7+AB7+AF7+AL7+AT7+BL7+BP7</f>
        <v>86</v>
      </c>
      <c r="BS7" s="53">
        <f>+D7+H7+R7+Z7+AV7+BJ7</f>
        <v>0</v>
      </c>
      <c r="BT7" s="53">
        <f>+P7+AJ7+AN7+AR7+BB7+BH7</f>
        <v>0</v>
      </c>
      <c r="BU7" s="53">
        <f>+L7+N7+T7+AH7+AP7+AZ7+BF7+BN7</f>
        <v>0</v>
      </c>
      <c r="BV7" s="26">
        <f>+V7+AX7+BD7</f>
        <v>7</v>
      </c>
    </row>
    <row r="8" spans="1:74" ht="15">
      <c r="A8" s="66" t="s">
        <v>374</v>
      </c>
      <c r="B8" s="66" t="s">
        <v>8</v>
      </c>
      <c r="C8" s="22"/>
      <c r="E8" s="53"/>
      <c r="G8" s="53"/>
      <c r="I8" s="53"/>
      <c r="K8" s="25">
        <v>26</v>
      </c>
      <c r="L8" s="5">
        <v>5</v>
      </c>
      <c r="M8" s="25">
        <v>22</v>
      </c>
      <c r="N8" s="5">
        <v>9</v>
      </c>
      <c r="O8" s="53">
        <v>18</v>
      </c>
      <c r="P8" s="5">
        <v>13</v>
      </c>
      <c r="Q8" s="53"/>
      <c r="S8" s="56">
        <v>39</v>
      </c>
      <c r="U8" s="56"/>
      <c r="W8" s="56"/>
      <c r="X8" s="23"/>
      <c r="Y8" s="56"/>
      <c r="AA8" s="56"/>
      <c r="AC8" s="56"/>
      <c r="AE8" s="56"/>
      <c r="AG8" s="53">
        <v>28</v>
      </c>
      <c r="AH8" s="23">
        <v>3</v>
      </c>
      <c r="AI8" s="53">
        <v>12</v>
      </c>
      <c r="AJ8" s="23">
        <v>22</v>
      </c>
      <c r="AK8" s="53"/>
      <c r="AM8" s="53">
        <v>25</v>
      </c>
      <c r="AN8" s="23">
        <v>6</v>
      </c>
      <c r="AO8" s="53">
        <v>22</v>
      </c>
      <c r="AP8" s="23">
        <v>9</v>
      </c>
      <c r="AQ8" s="53" t="s">
        <v>331</v>
      </c>
      <c r="AW8" s="53" t="s">
        <v>468</v>
      </c>
      <c r="AY8" s="53">
        <v>14</v>
      </c>
      <c r="AZ8" s="52">
        <v>18</v>
      </c>
      <c r="BA8" s="53">
        <v>13</v>
      </c>
      <c r="BB8" s="52">
        <v>20</v>
      </c>
      <c r="BC8" s="56" t="s">
        <v>249</v>
      </c>
      <c r="BE8" s="53">
        <v>12</v>
      </c>
      <c r="BF8" s="52">
        <v>22</v>
      </c>
      <c r="BG8" s="53">
        <v>34</v>
      </c>
      <c r="BQ8" s="26">
        <f>+D8+F8+H8+J8+L8+N8+P8+R8+T8+V8+Z8+X8+AB8+AD8+AF8+AH8+AJ8+AL8+AN8+AP8+AR8+AT8+AV8+AX8+AZ8+BB8+BD8+BF8+BH8+BJ8+BL8+BN8+BP8</f>
        <v>127</v>
      </c>
      <c r="BR8" s="53">
        <f>+F8+J8+X8+AB8+AF8+AL8+AT8+BL8+BP8</f>
        <v>0</v>
      </c>
      <c r="BS8" s="53">
        <f>+D8+H8+R8+Z8+AV8+BJ8</f>
        <v>0</v>
      </c>
      <c r="BT8" s="53">
        <f>+P8+AJ8+AN8+AR8+BB8+BH8</f>
        <v>61</v>
      </c>
      <c r="BU8" s="53">
        <f>+L8+N8+T8+AH8+AP8+AZ8+BF8+BN8</f>
        <v>66</v>
      </c>
      <c r="BV8" s="26">
        <f>+V8+AX8+BD8</f>
        <v>0</v>
      </c>
    </row>
    <row r="9" spans="1:74" ht="15">
      <c r="A9" s="66" t="s">
        <v>367</v>
      </c>
      <c r="B9" s="66" t="s">
        <v>1</v>
      </c>
      <c r="C9" s="22"/>
      <c r="E9" s="53"/>
      <c r="G9" s="53"/>
      <c r="I9" s="53"/>
      <c r="K9" s="27">
        <v>44</v>
      </c>
      <c r="M9" s="27"/>
      <c r="O9" s="27">
        <v>32</v>
      </c>
      <c r="Q9" s="27"/>
      <c r="S9" s="53">
        <v>17</v>
      </c>
      <c r="T9" s="15">
        <v>14</v>
      </c>
      <c r="U9" s="53">
        <v>17</v>
      </c>
      <c r="V9" s="15">
        <v>14</v>
      </c>
      <c r="W9" s="53"/>
      <c r="X9" s="23"/>
      <c r="Y9" s="53"/>
      <c r="AA9" s="53"/>
      <c r="AC9" s="53"/>
      <c r="AE9" s="53"/>
      <c r="AG9" s="53">
        <v>18</v>
      </c>
      <c r="AH9" s="23">
        <v>13</v>
      </c>
      <c r="AI9" s="53">
        <v>18</v>
      </c>
      <c r="AJ9" s="23">
        <v>13</v>
      </c>
      <c r="AK9" s="53"/>
      <c r="AM9" s="53">
        <v>29</v>
      </c>
      <c r="AN9" s="23">
        <v>2</v>
      </c>
      <c r="AO9" s="56">
        <v>39</v>
      </c>
      <c r="AQ9" s="53">
        <v>30</v>
      </c>
      <c r="AR9" s="52">
        <v>1</v>
      </c>
      <c r="AW9" s="53">
        <v>26</v>
      </c>
      <c r="AX9" s="52">
        <v>5</v>
      </c>
      <c r="AY9" s="53">
        <v>33</v>
      </c>
      <c r="BC9" s="56" t="s">
        <v>7</v>
      </c>
      <c r="BE9" s="53" t="s">
        <v>331</v>
      </c>
      <c r="BG9" s="53">
        <v>47</v>
      </c>
      <c r="BQ9" s="26">
        <f>+D9+F9+H9+J9+L9+N9+P9+R9+T9+V9+Z9+X9+AB9+AD9+AF9+AH9+AJ9+AL9+AN9+AP9+AR9+AT9+AV9+AX9+AZ9+BB9+BD9+BF9+BH9+BJ9+BL9+BN9+BP9</f>
        <v>62</v>
      </c>
      <c r="BR9" s="53">
        <f>+F9+J9+X9+AB9+AF9+AL9+AT9+BL9+BP9</f>
        <v>0</v>
      </c>
      <c r="BS9" s="53">
        <f>+D9+H9+R9+Z9+AV9+BJ9</f>
        <v>0</v>
      </c>
      <c r="BT9" s="53">
        <f>+P9+AJ9+AN9+AR9+BB9+BH9</f>
        <v>16</v>
      </c>
      <c r="BU9" s="53">
        <f>+L9+N9+T9+AH9+AP9+AZ9+BF9+BN9</f>
        <v>27</v>
      </c>
      <c r="BV9" s="26">
        <f>+V9+AX9+BD9</f>
        <v>19</v>
      </c>
    </row>
    <row r="10" spans="1:74" ht="15">
      <c r="A10" s="77" t="s">
        <v>622</v>
      </c>
      <c r="B10" s="74" t="s">
        <v>1</v>
      </c>
      <c r="C10" s="25" t="s">
        <v>19</v>
      </c>
      <c r="E10" s="27">
        <v>45</v>
      </c>
      <c r="G10" s="53">
        <v>15</v>
      </c>
      <c r="H10" s="5">
        <v>16</v>
      </c>
      <c r="I10" s="27">
        <v>43</v>
      </c>
      <c r="K10" s="27"/>
      <c r="M10" s="27"/>
      <c r="O10" s="27"/>
      <c r="Q10" s="53">
        <v>6</v>
      </c>
      <c r="R10" s="5">
        <v>40</v>
      </c>
      <c r="S10" s="53"/>
      <c r="U10" s="53"/>
      <c r="W10" s="27" t="s">
        <v>7</v>
      </c>
      <c r="X10" s="23"/>
      <c r="Y10" s="53">
        <v>29</v>
      </c>
      <c r="Z10" s="17">
        <v>2</v>
      </c>
      <c r="AA10" s="56">
        <v>46</v>
      </c>
      <c r="AC10" s="56"/>
      <c r="AE10" s="56">
        <v>34</v>
      </c>
      <c r="AG10" s="56"/>
      <c r="AI10" s="56"/>
      <c r="AK10" s="56" t="s">
        <v>7</v>
      </c>
      <c r="AM10" s="56"/>
      <c r="AO10" s="56"/>
      <c r="AS10" s="53">
        <v>18</v>
      </c>
      <c r="AT10" s="52">
        <v>13</v>
      </c>
      <c r="AU10" s="53">
        <v>24</v>
      </c>
      <c r="AV10" s="52">
        <v>7</v>
      </c>
      <c r="BI10" s="53">
        <v>24</v>
      </c>
      <c r="BJ10" s="73">
        <v>7</v>
      </c>
      <c r="BK10" s="53">
        <v>34</v>
      </c>
      <c r="BQ10" s="26">
        <f>+D10+F10+H10+J10+L10+N10+P10+R10+T10+V10+Z10+X10+AB10+AD10+AF10+AH10+AJ10+AL10+AN10+AP10+AR10+AT10+AV10+AX10+AZ10+BB10+BD10+BF10+BH10+BJ10+BL10+BN10+BP10</f>
        <v>85</v>
      </c>
      <c r="BR10" s="53">
        <f>+F10+J10+X10+AB10+AF10+AL10+AT10+BL10+BP10</f>
        <v>13</v>
      </c>
      <c r="BS10" s="53">
        <f>+D10+H10+R10+Z10+AV10+BJ10</f>
        <v>72</v>
      </c>
      <c r="BT10" s="53">
        <f>+P10+AJ10+AN10+AR10+BB10+BH10</f>
        <v>0</v>
      </c>
      <c r="BU10" s="53">
        <f>+L10+N10+T10+AH10+AP10+AZ10+BF10+BN10</f>
        <v>0</v>
      </c>
      <c r="BV10" s="26">
        <f>+V10+AX10+BD10</f>
        <v>0</v>
      </c>
    </row>
    <row r="11" spans="1:74" ht="15">
      <c r="A11" s="77" t="s">
        <v>62</v>
      </c>
      <c r="B11" s="57" t="s">
        <v>1</v>
      </c>
      <c r="C11" s="27">
        <v>43</v>
      </c>
      <c r="E11" s="27">
        <v>70</v>
      </c>
      <c r="G11" s="27">
        <v>37</v>
      </c>
      <c r="I11" s="27">
        <v>41</v>
      </c>
      <c r="K11" s="27"/>
      <c r="M11" s="27"/>
      <c r="O11" s="27"/>
      <c r="Q11" s="56">
        <v>48</v>
      </c>
      <c r="S11" s="56"/>
      <c r="U11" s="56"/>
      <c r="W11" s="53">
        <v>20</v>
      </c>
      <c r="X11" s="19">
        <v>11</v>
      </c>
      <c r="Y11" s="53">
        <v>28</v>
      </c>
      <c r="Z11" s="17">
        <v>3</v>
      </c>
      <c r="AA11" s="56">
        <v>35</v>
      </c>
      <c r="AC11" s="56"/>
      <c r="AE11" s="53">
        <v>15</v>
      </c>
      <c r="AF11" s="23">
        <v>16</v>
      </c>
      <c r="AG11" s="53"/>
      <c r="AI11" s="53"/>
      <c r="AK11" s="53">
        <v>9</v>
      </c>
      <c r="AL11" s="23">
        <v>29</v>
      </c>
      <c r="AM11" s="53"/>
      <c r="AO11" s="53"/>
      <c r="AS11" s="53" t="s">
        <v>19</v>
      </c>
      <c r="AU11" s="53">
        <v>33</v>
      </c>
      <c r="BI11" s="56">
        <v>35</v>
      </c>
      <c r="BK11" s="53">
        <v>26</v>
      </c>
      <c r="BL11" s="73">
        <v>5</v>
      </c>
      <c r="BQ11" s="26">
        <f>+D11+F11+H11+J11+L11+N11+P11+R11+T11+V11+Z11+X11+AB11+AD11+AF11+AH11+AJ11+AL11+AN11+AP11+AR11+AT11+AV11+AX11+AZ11+BB11+BD11+BF11+BH11+BJ11+BL11+BN11+BP11</f>
        <v>64</v>
      </c>
      <c r="BR11" s="53">
        <f>+F11+J11+X11+AB11+AF11+AL11+AT11+BL11+BP11</f>
        <v>61</v>
      </c>
      <c r="BS11" s="53">
        <f>+D11+H11+R11+Z11+AV11+BJ11</f>
        <v>3</v>
      </c>
      <c r="BT11" s="53">
        <f>+P11+AJ11+AN11+AR11+BB11+BH11</f>
        <v>0</v>
      </c>
      <c r="BU11" s="53">
        <f>+L11+N11+T11+AH11+AP11+AZ11+BF11+BN11</f>
        <v>0</v>
      </c>
      <c r="BV11" s="26">
        <f>+V11+AX11+BD11</f>
        <v>0</v>
      </c>
    </row>
    <row r="12" spans="1:74" ht="15">
      <c r="A12" s="62" t="s">
        <v>71</v>
      </c>
      <c r="B12" s="74" t="s">
        <v>1</v>
      </c>
      <c r="C12" s="27" t="s">
        <v>7</v>
      </c>
      <c r="E12" s="22"/>
      <c r="G12" s="27" t="s">
        <v>7</v>
      </c>
      <c r="I12" s="56"/>
      <c r="K12" s="56"/>
      <c r="M12" s="56"/>
      <c r="O12" s="56"/>
      <c r="Q12" s="56"/>
      <c r="S12" s="56"/>
      <c r="U12" s="56"/>
      <c r="W12" s="56"/>
      <c r="Y12" s="56">
        <v>49</v>
      </c>
      <c r="AA12" s="56"/>
      <c r="AC12" s="56"/>
      <c r="AE12" s="56"/>
      <c r="AG12" s="56"/>
      <c r="AI12" s="56"/>
      <c r="AK12" s="56"/>
      <c r="AM12" s="56"/>
      <c r="AO12" s="56"/>
      <c r="BQ12" s="26">
        <f>+D12+F12+H12+J12+L12+N12+P12+R12+T12+V12+Z12+X12+AB12+AD12+AF12+AH12+AJ12+AL12+AN12+AP12+AR12+AT12+AV12+AX12+AZ12+BB12+BD12+BF12+BH12+BJ12+BL12+BN12+BP12</f>
        <v>0</v>
      </c>
      <c r="BR12" s="53">
        <f>+F12+J12+X12+AB12+AF12+AL12+AT12+BL12+BP12</f>
        <v>0</v>
      </c>
      <c r="BS12" s="53">
        <f>+D12+H12+R12+Z12+AV12+BJ12</f>
        <v>0</v>
      </c>
      <c r="BT12" s="53">
        <f>+P12+AJ12+AN12+AR12+BB12+BH12</f>
        <v>0</v>
      </c>
      <c r="BU12" s="53">
        <f>+L12+N12+T12+AH12+AP12+AZ12+BF12+BN12</f>
        <v>0</v>
      </c>
      <c r="BV12" s="26">
        <f>+V12+AX12+BD12</f>
        <v>0</v>
      </c>
    </row>
    <row r="13" spans="1:74" ht="15">
      <c r="A13" s="77" t="s">
        <v>46</v>
      </c>
      <c r="B13" s="74" t="s">
        <v>1</v>
      </c>
      <c r="C13" s="27">
        <v>34</v>
      </c>
      <c r="E13" s="27">
        <v>32</v>
      </c>
      <c r="G13" s="27">
        <v>34</v>
      </c>
      <c r="I13" s="27">
        <v>34</v>
      </c>
      <c r="K13" s="27"/>
      <c r="M13" s="27"/>
      <c r="O13" s="27"/>
      <c r="Q13" s="53">
        <v>28</v>
      </c>
      <c r="R13" s="5">
        <v>3</v>
      </c>
      <c r="S13" s="53"/>
      <c r="U13" s="53"/>
      <c r="W13" s="27">
        <v>33</v>
      </c>
      <c r="Y13" s="53">
        <v>21</v>
      </c>
      <c r="Z13" s="17">
        <v>10</v>
      </c>
      <c r="AA13" s="22" t="s">
        <v>249</v>
      </c>
      <c r="AC13" s="22"/>
      <c r="AE13" s="53">
        <v>27</v>
      </c>
      <c r="AG13" s="53"/>
      <c r="AI13" s="53"/>
      <c r="AK13" s="53"/>
      <c r="AM13" s="53"/>
      <c r="AO13" s="53"/>
      <c r="AP13" s="44"/>
      <c r="AS13" s="56">
        <v>38</v>
      </c>
      <c r="AU13" s="53">
        <v>23</v>
      </c>
      <c r="AV13" s="52">
        <v>8</v>
      </c>
      <c r="BI13" s="53">
        <v>13</v>
      </c>
      <c r="BJ13" s="73">
        <v>20</v>
      </c>
      <c r="BK13" s="53">
        <v>39</v>
      </c>
      <c r="BQ13" s="26">
        <f>+D13+F13+H13+J13+L13+N13+P13+R13+T13+V13+Z13+X13+AB13+AD13+AF13+AH13+AJ13+AL13+AN13+AP13+AR13+AT13+AV13+AX13+AZ13+BB13+BD13+BF13+BH13+BJ13+BL13+BN13+BP13</f>
        <v>41</v>
      </c>
      <c r="BR13" s="53">
        <f>+F13+J13+X13+AB13+AF13+AL13+AT13+BL13+BP13</f>
        <v>0</v>
      </c>
      <c r="BS13" s="53">
        <f>+D13+H13+R13+Z13+AV13+BJ13</f>
        <v>41</v>
      </c>
      <c r="BT13" s="53">
        <f>+P13+AJ13+AN13+AR13+BB13+BH13</f>
        <v>0</v>
      </c>
      <c r="BU13" s="53">
        <f>+L13+N13+T13+AH13+AP13+AZ13+BF13+BN13</f>
        <v>0</v>
      </c>
      <c r="BV13" s="26">
        <f>+V13+AX13+BD13</f>
        <v>0</v>
      </c>
    </row>
    <row r="14" spans="1:74" ht="15">
      <c r="A14" s="64" t="s">
        <v>135</v>
      </c>
      <c r="B14" s="57" t="s">
        <v>8</v>
      </c>
      <c r="C14" s="22"/>
      <c r="E14" s="27">
        <v>64</v>
      </c>
      <c r="G14" s="53"/>
      <c r="I14" s="27">
        <v>34</v>
      </c>
      <c r="K14" s="27"/>
      <c r="M14" s="27"/>
      <c r="O14" s="27"/>
      <c r="Q14" s="27"/>
      <c r="S14" s="27"/>
      <c r="U14" s="27"/>
      <c r="W14" s="27"/>
      <c r="Y14" s="27"/>
      <c r="AA14" s="27"/>
      <c r="AC14" s="27"/>
      <c r="AE14" s="56" t="s">
        <v>7</v>
      </c>
      <c r="AG14" s="56"/>
      <c r="AI14" s="56"/>
      <c r="AK14" s="56">
        <v>43</v>
      </c>
      <c r="AM14" s="56"/>
      <c r="AO14" s="56"/>
      <c r="AP14" s="44"/>
      <c r="AS14" s="56" t="s">
        <v>7</v>
      </c>
      <c r="BQ14" s="26">
        <f>+D14+F14+H14+J14+L14+N14+P14+R14+T14+V14+Z14+X14+AB14+AD14+AF14+AH14+AJ14+AL14+AN14+AP14+AR14+AT14+AV14+AX14+AZ14+BB14+BD14+BF14+BH14+BJ14+BL14+BN14+BP14</f>
        <v>0</v>
      </c>
      <c r="BR14" s="53">
        <f>+F14+J14+X14+AB14+AF14+AL14+AT14+BL14+BP14</f>
        <v>0</v>
      </c>
      <c r="BS14" s="53">
        <f>+D14+H14+R14+Z14+AV14+BJ14</f>
        <v>0</v>
      </c>
      <c r="BT14" s="53">
        <f>+P14+AJ14+AN14+AR14+BB14+BH14</f>
        <v>0</v>
      </c>
      <c r="BU14" s="53">
        <f>+L14+N14+T14+AH14+AP14+AZ14+BF14+BN14</f>
        <v>0</v>
      </c>
      <c r="BV14" s="26">
        <f>+V14+AX14+BD14</f>
        <v>0</v>
      </c>
    </row>
    <row r="15" spans="1:74" ht="15">
      <c r="A15" s="77" t="s">
        <v>140</v>
      </c>
      <c r="B15" s="57" t="s">
        <v>10</v>
      </c>
      <c r="C15" s="53"/>
      <c r="E15" s="27">
        <v>65</v>
      </c>
      <c r="G15" s="53"/>
      <c r="I15" s="53"/>
      <c r="K15" s="53"/>
      <c r="M15" s="53"/>
      <c r="O15" s="53"/>
      <c r="Q15" s="53"/>
      <c r="S15" s="53"/>
      <c r="U15" s="53"/>
      <c r="W15" s="53"/>
      <c r="Y15" s="53"/>
      <c r="AA15" s="53"/>
      <c r="AC15" s="53"/>
      <c r="AE15" s="53"/>
      <c r="AG15" s="56">
        <v>48</v>
      </c>
      <c r="AI15" s="56" t="s">
        <v>329</v>
      </c>
      <c r="AK15" s="56"/>
      <c r="AM15" s="56">
        <v>50</v>
      </c>
      <c r="AO15" s="56">
        <v>45</v>
      </c>
      <c r="AP15" s="44"/>
      <c r="AQ15" s="53">
        <v>37</v>
      </c>
      <c r="BC15" s="53">
        <v>7</v>
      </c>
      <c r="BD15" s="52">
        <v>36</v>
      </c>
      <c r="BE15" s="53">
        <v>43</v>
      </c>
      <c r="BG15" s="53">
        <v>44</v>
      </c>
      <c r="BQ15" s="26">
        <f>+D15+F15+H15+J15+L15+N15+P15+R15+T15+V15+Z15+X15+AB15+AD15+AF15+AH15+AJ15+AL15+AN15+AP15+AR15+AT15+AV15+AX15+AZ15+BB15+BD15+BF15+BH15+BJ15+BL15+BN15+BP15</f>
        <v>36</v>
      </c>
      <c r="BR15" s="53">
        <f>+F15+J15+X15+AB15+AF15+AL15+AT15+BL15+BP15</f>
        <v>0</v>
      </c>
      <c r="BS15" s="53">
        <f>+D15+H15+R15+Z15+AV15+BJ15</f>
        <v>0</v>
      </c>
      <c r="BT15" s="53">
        <f>+P15+AJ15+AN15+AR15+BB15+BH15</f>
        <v>0</v>
      </c>
      <c r="BU15" s="53">
        <f>+L15+N15+T15+AH15+AP15+AZ15+BF15+BN15</f>
        <v>0</v>
      </c>
      <c r="BV15" s="26">
        <f>+V15+AX15+BD15</f>
        <v>36</v>
      </c>
    </row>
    <row r="16" spans="1:74" ht="15">
      <c r="A16" s="77" t="s">
        <v>125</v>
      </c>
      <c r="B16" s="74" t="s">
        <v>3</v>
      </c>
      <c r="C16" s="22"/>
      <c r="E16" s="25">
        <v>27</v>
      </c>
      <c r="F16" s="5">
        <v>4</v>
      </c>
      <c r="G16" s="56"/>
      <c r="I16" s="53">
        <v>7</v>
      </c>
      <c r="J16" s="5">
        <v>36</v>
      </c>
      <c r="K16" s="53"/>
      <c r="M16" s="53"/>
      <c r="O16" s="53"/>
      <c r="Q16" s="53"/>
      <c r="S16" s="53"/>
      <c r="U16" s="53"/>
      <c r="W16" s="53">
        <v>14</v>
      </c>
      <c r="X16" s="19">
        <v>18</v>
      </c>
      <c r="Y16" s="53"/>
      <c r="AA16" s="53">
        <v>5</v>
      </c>
      <c r="AB16" s="23">
        <v>45</v>
      </c>
      <c r="AC16" s="53"/>
      <c r="AE16" s="53">
        <v>12</v>
      </c>
      <c r="AF16" s="23">
        <v>22</v>
      </c>
      <c r="AG16" s="53"/>
      <c r="AI16" s="53"/>
      <c r="AK16" s="53">
        <v>6</v>
      </c>
      <c r="AL16" s="23">
        <v>40</v>
      </c>
      <c r="AM16" s="53"/>
      <c r="AO16" s="53"/>
      <c r="AS16" s="53" t="s">
        <v>19</v>
      </c>
      <c r="BK16" s="53">
        <v>33</v>
      </c>
      <c r="BO16" s="53">
        <v>18</v>
      </c>
      <c r="BQ16" s="26">
        <f>+D16+F16+H16+J16+L16+N16+P16+R16+T16+V16+Z16+X16+AB16+AD16+AF16+AH16+AJ16+AL16+AN16+AP16+AR16+AT16+AV16+AX16+AZ16+BB16+BD16+BF16+BH16+BJ16+BL16+BN16+BP16</f>
        <v>165</v>
      </c>
      <c r="BR16" s="53">
        <f>+F16+J16+X16+AB16+AF16+AL16+AT16+BL16+BP16</f>
        <v>165</v>
      </c>
      <c r="BS16" s="53">
        <f>+D16+H16+R16+Z16+AV16+BJ16</f>
        <v>0</v>
      </c>
      <c r="BT16" s="53">
        <f>+P16+AJ16+AN16+AR16+BB16+BH16</f>
        <v>0</v>
      </c>
      <c r="BU16" s="53">
        <f>+L16+N16+T16+AH16+AP16+AZ16+BF16+BN16</f>
        <v>0</v>
      </c>
      <c r="BV16" s="26">
        <f>+V16+AX16+BD16</f>
        <v>0</v>
      </c>
    </row>
    <row r="17" spans="1:74" ht="15">
      <c r="A17" s="66" t="s">
        <v>318</v>
      </c>
      <c r="B17" s="74" t="s">
        <v>5</v>
      </c>
      <c r="C17" s="22"/>
      <c r="E17" s="53"/>
      <c r="G17" s="53" t="s">
        <v>19</v>
      </c>
      <c r="I17" s="53"/>
      <c r="K17" s="53"/>
      <c r="M17" s="53"/>
      <c r="O17" s="53"/>
      <c r="Q17" s="53" t="s">
        <v>19</v>
      </c>
      <c r="S17" s="53"/>
      <c r="U17" s="53"/>
      <c r="W17" s="53"/>
      <c r="Y17" s="53">
        <v>26</v>
      </c>
      <c r="Z17" s="17">
        <v>5</v>
      </c>
      <c r="AA17" s="53"/>
      <c r="AC17" s="53"/>
      <c r="AE17" s="53"/>
      <c r="AG17" s="53"/>
      <c r="AI17" s="53"/>
      <c r="AK17" s="53"/>
      <c r="AM17" s="53"/>
      <c r="AO17" s="53"/>
      <c r="AU17" s="53">
        <v>16</v>
      </c>
      <c r="AV17" s="52">
        <v>15</v>
      </c>
      <c r="BQ17" s="26">
        <f>+D17+F17+H17+J17+L17+N17+P17+R17+T17+V17+Z17+X17+AB17+AD17+AF17+AH17+AJ17+AL17+AN17+AP17+AR17+AT17+AV17+AX17+AZ17+BB17+BD17+BF17+BH17+BJ17+BL17+BN17+BP17</f>
        <v>20</v>
      </c>
      <c r="BR17" s="53">
        <f>+F17+J17+X17+AB17+AF17+AL17+AT17+BL17+BP17</f>
        <v>0</v>
      </c>
      <c r="BS17" s="53">
        <f>+D17+H17+R17+Z17+AV17+BJ17</f>
        <v>20</v>
      </c>
      <c r="BT17" s="53">
        <f>+P17+AJ17+AN17+AR17+BB17+BH17</f>
        <v>0</v>
      </c>
      <c r="BU17" s="53">
        <f>+L17+N17+T17+AH17+AP17+AZ17+BF17+BN17</f>
        <v>0</v>
      </c>
      <c r="BV17" s="26">
        <f>+V17+AX17+BD17</f>
        <v>0</v>
      </c>
    </row>
    <row r="18" spans="1:74" ht="15">
      <c r="A18" s="77" t="s">
        <v>30</v>
      </c>
      <c r="B18" s="74" t="s">
        <v>10</v>
      </c>
      <c r="C18" s="25">
        <v>11</v>
      </c>
      <c r="D18" s="5">
        <v>24</v>
      </c>
      <c r="E18" s="27">
        <v>54</v>
      </c>
      <c r="G18" s="53">
        <v>5</v>
      </c>
      <c r="H18" s="5">
        <v>45</v>
      </c>
      <c r="I18" s="27">
        <v>45</v>
      </c>
      <c r="K18" s="27"/>
      <c r="M18" s="27"/>
      <c r="O18" s="27"/>
      <c r="Q18" s="53">
        <v>14</v>
      </c>
      <c r="R18" s="5">
        <v>18</v>
      </c>
      <c r="S18" s="56">
        <v>45</v>
      </c>
      <c r="U18" s="56"/>
      <c r="W18" s="27" t="s">
        <v>7</v>
      </c>
      <c r="Y18" s="56" t="s">
        <v>7</v>
      </c>
      <c r="AA18" s="56">
        <v>38</v>
      </c>
      <c r="AC18" s="56"/>
      <c r="AE18" s="56" t="s">
        <v>7</v>
      </c>
      <c r="AG18" s="56"/>
      <c r="AI18" s="56"/>
      <c r="AK18" s="56"/>
      <c r="AM18" s="56" t="s">
        <v>331</v>
      </c>
      <c r="AO18" s="56"/>
      <c r="AQ18" s="53">
        <v>20</v>
      </c>
      <c r="AR18" s="52">
        <v>11</v>
      </c>
      <c r="AU18" s="53">
        <v>2</v>
      </c>
      <c r="AV18" s="52">
        <v>80</v>
      </c>
      <c r="AW18" s="53">
        <v>22</v>
      </c>
      <c r="AX18" s="52">
        <v>9</v>
      </c>
      <c r="AY18" s="53">
        <v>34</v>
      </c>
      <c r="BA18" s="53">
        <v>40</v>
      </c>
      <c r="BI18" s="53">
        <v>5</v>
      </c>
      <c r="BJ18" s="73">
        <v>45</v>
      </c>
      <c r="BK18" s="53">
        <v>46</v>
      </c>
      <c r="BQ18" s="26">
        <f>+D18+F18+H18+J18+L18+N18+P18+R18+T18+V18+Z18+X18+AB18+AD18+AF18+AH18+AJ18+AL18+AN18+AP18+AR18+AT18+AV18+AX18+AZ18+BB18+BD18+BF18+BH18+BJ18+BL18+BN18+BP18</f>
        <v>232</v>
      </c>
      <c r="BR18" s="53">
        <f>+F18+J18+X18+AB18+AF18+AL18+AT18+BL18+BP18</f>
        <v>0</v>
      </c>
      <c r="BS18" s="53">
        <f>+D18+H18+R18+Z18+AV18+BJ18</f>
        <v>212</v>
      </c>
      <c r="BT18" s="53">
        <f>+P18+AJ18+AN18+AR18+BB18+BH18</f>
        <v>11</v>
      </c>
      <c r="BU18" s="53">
        <f>+L18+N18+T18+AH18+AP18+AZ18+BF18+BN18</f>
        <v>0</v>
      </c>
      <c r="BV18" s="26">
        <f>+V18+AX18+BD18</f>
        <v>9</v>
      </c>
    </row>
    <row r="19" spans="1:74" ht="15">
      <c r="A19" s="66" t="s">
        <v>458</v>
      </c>
      <c r="B19" s="66" t="s">
        <v>14</v>
      </c>
      <c r="C19" s="22"/>
      <c r="E19" s="53"/>
      <c r="G19" s="53"/>
      <c r="I19" s="53"/>
      <c r="K19" s="53"/>
      <c r="M19" s="53"/>
      <c r="O19" s="53"/>
      <c r="Q19" s="53"/>
      <c r="S19" s="53"/>
      <c r="U19" s="56" t="s">
        <v>7</v>
      </c>
      <c r="W19" s="27">
        <v>35</v>
      </c>
      <c r="Y19" s="56">
        <v>52</v>
      </c>
      <c r="AA19" s="56">
        <v>54</v>
      </c>
      <c r="AC19" s="56"/>
      <c r="AE19" s="56"/>
      <c r="AG19" s="56"/>
      <c r="AI19" s="56"/>
      <c r="AK19" s="56"/>
      <c r="AM19" s="56"/>
      <c r="AO19" s="56"/>
      <c r="BQ19" s="26">
        <f>+D19+F19+H19+J19+L19+N19+P19+R19+T19+V19+Z19+X19+AB19+AD19+AF19+AH19+AJ19+AL19+AN19+AP19+AR19+AT19+AV19+AX19+AZ19+BB19+BD19+BF19+BH19+BJ19+BL19+BN19+BP19</f>
        <v>0</v>
      </c>
      <c r="BR19" s="53">
        <f>+F19+J19+X19+AB19+AF19+AL19+AT19+BL19+BP19</f>
        <v>0</v>
      </c>
      <c r="BS19" s="53">
        <f>+D19+H19+R19+Z19+AV19+BJ19</f>
        <v>0</v>
      </c>
      <c r="BT19" s="53">
        <f>+P19+AJ19+AN19+AR19+BB19+BH19</f>
        <v>0</v>
      </c>
      <c r="BU19" s="53">
        <f>+L19+N19+T19+AH19+AP19+AZ19+BF19+BN19</f>
        <v>0</v>
      </c>
      <c r="BV19" s="26">
        <f>+V19+AX19+BD19</f>
        <v>0</v>
      </c>
    </row>
    <row r="20" spans="1:74" ht="15">
      <c r="A20" s="66" t="s">
        <v>319</v>
      </c>
      <c r="B20" s="74" t="s">
        <v>15</v>
      </c>
      <c r="C20" s="53"/>
      <c r="E20" s="22"/>
      <c r="G20" s="27">
        <v>51</v>
      </c>
      <c r="I20" s="53"/>
      <c r="K20" s="53"/>
      <c r="M20" s="53"/>
      <c r="O20" s="53"/>
      <c r="Q20" s="53"/>
      <c r="S20" s="53"/>
      <c r="U20" s="53"/>
      <c r="W20" s="53"/>
      <c r="Y20" s="53"/>
      <c r="AA20" s="53"/>
      <c r="AC20" s="53"/>
      <c r="AE20" s="53"/>
      <c r="AG20" s="53"/>
      <c r="AI20" s="53"/>
      <c r="AK20" s="53"/>
      <c r="AM20" s="53"/>
      <c r="AO20" s="53"/>
      <c r="BQ20" s="26">
        <f>+D20+F20+H20+J20+L20+N20+P20+R20+T20+V20+Z20+X20+AB20+AD20+AF20+AH20+AJ20+AL20+AN20+AP20+AR20+AT20+AV20+AX20+AZ20+BB20+BD20+BF20+BH20+BJ20+BL20+BN20+BP20</f>
        <v>0</v>
      </c>
      <c r="BR20" s="53">
        <f>+F20+J20+X20+AB20+AF20+AL20+AT20+BL20+BP20</f>
        <v>0</v>
      </c>
      <c r="BS20" s="53">
        <f>+D20+H20+R20+Z20+AV20+BJ20</f>
        <v>0</v>
      </c>
      <c r="BT20" s="53">
        <f>+P20+AJ20+AN20+AR20+BB20+BH20</f>
        <v>0</v>
      </c>
      <c r="BU20" s="53">
        <f>+L20+N20+T20+AH20+AP20+AZ20+BF20+BN20</f>
        <v>0</v>
      </c>
      <c r="BV20" s="26">
        <f>+V20+AX20+BD20</f>
        <v>0</v>
      </c>
    </row>
    <row r="21" spans="1:74" ht="15">
      <c r="A21" s="28" t="s">
        <v>320</v>
      </c>
      <c r="B21" s="74" t="s">
        <v>166</v>
      </c>
      <c r="C21" s="22"/>
      <c r="E21" s="53"/>
      <c r="G21" s="27" t="s">
        <v>7</v>
      </c>
      <c r="I21" s="53"/>
      <c r="K21" s="53"/>
      <c r="M21" s="53"/>
      <c r="O21" s="53"/>
      <c r="Q21" s="53"/>
      <c r="S21" s="53"/>
      <c r="U21" s="53"/>
      <c r="W21" s="53"/>
      <c r="Y21" s="53"/>
      <c r="AA21" s="53"/>
      <c r="AC21" s="53"/>
      <c r="AE21" s="53"/>
      <c r="AG21" s="53"/>
      <c r="AI21" s="53"/>
      <c r="AK21" s="53"/>
      <c r="AM21" s="53"/>
      <c r="AO21" s="53"/>
      <c r="BQ21" s="26">
        <f>+D21+F21+H21+J21+L21+N21+P21+R21+T21+V21+Z21+X21+AB21+AD21+AF21+AH21+AJ21+AL21+AN21+AP21+AR21+AT21+AV21+AX21+AZ21+BB21+BD21+BF21+BH21+BJ21+BL21+BN21+BP21</f>
        <v>0</v>
      </c>
      <c r="BR21" s="53">
        <f>+F21+J21+X21+AB21+AF21+AL21+AT21+BL21+BP21</f>
        <v>0</v>
      </c>
      <c r="BS21" s="53">
        <f>+D21+H21+R21+Z21+AV21+BJ21</f>
        <v>0</v>
      </c>
      <c r="BT21" s="53">
        <f>+P21+AJ21+AN21+AR21+BB21+BH21</f>
        <v>0</v>
      </c>
      <c r="BU21" s="53">
        <f>+L21+N21+T21+AH21+AP21+AZ21+BF21+BN21</f>
        <v>0</v>
      </c>
      <c r="BV21" s="26">
        <f>+V21+AX21+BD21</f>
        <v>0</v>
      </c>
    </row>
    <row r="22" spans="1:74" ht="15">
      <c r="A22" s="62" t="s">
        <v>147</v>
      </c>
      <c r="B22" s="74" t="s">
        <v>110</v>
      </c>
      <c r="C22" s="22"/>
      <c r="E22" s="27" t="s">
        <v>7</v>
      </c>
      <c r="G22" s="53"/>
      <c r="I22" s="53"/>
      <c r="K22" s="53"/>
      <c r="M22" s="53"/>
      <c r="O22" s="53"/>
      <c r="Q22" s="53"/>
      <c r="S22" s="53"/>
      <c r="U22" s="53"/>
      <c r="W22" s="53"/>
      <c r="Y22" s="53"/>
      <c r="AA22" s="53"/>
      <c r="AC22" s="53"/>
      <c r="AE22" s="53"/>
      <c r="AG22" s="53"/>
      <c r="AI22" s="53"/>
      <c r="AK22" s="53"/>
      <c r="AM22" s="53"/>
      <c r="AO22" s="53"/>
      <c r="BQ22" s="26">
        <f>+D22+F22+H22+J22+L22+N22+P22+R22+T22+V22+Z22+X22+AB22+AD22+AF22+AH22+AJ22+AL22+AN22+AP22+AR22+AT22+AV22+AX22+AZ22+BB22+BD22+BF22+BH22+BJ22+BL22+BN22+BP22</f>
        <v>0</v>
      </c>
      <c r="BR22" s="53">
        <f>+F22+J22+X22+AB22+AF22+AL22+AT22+BL22+BP22</f>
        <v>0</v>
      </c>
      <c r="BS22" s="53">
        <f>+D22+H22+R22+Z22+AV22+BJ22</f>
        <v>0</v>
      </c>
      <c r="BT22" s="53">
        <f>+P22+AJ22+AN22+AR22+BB22+BH22</f>
        <v>0</v>
      </c>
      <c r="BU22" s="53">
        <f>+L22+N22+T22+AH22+AP22+AZ22+BF22+BN22</f>
        <v>0</v>
      </c>
      <c r="BV22" s="26">
        <f>+V22+AX22+BD22</f>
        <v>0</v>
      </c>
    </row>
    <row r="23" spans="1:74" ht="15">
      <c r="A23" s="77" t="s">
        <v>123</v>
      </c>
      <c r="B23" s="74" t="s">
        <v>13</v>
      </c>
      <c r="C23" s="53"/>
      <c r="E23" s="25">
        <v>10</v>
      </c>
      <c r="F23" s="5">
        <v>26</v>
      </c>
      <c r="G23" s="56"/>
      <c r="I23" s="53">
        <v>11</v>
      </c>
      <c r="J23" s="5">
        <v>24</v>
      </c>
      <c r="K23" s="53"/>
      <c r="M23" s="53"/>
      <c r="O23" s="53"/>
      <c r="Q23" s="53"/>
      <c r="S23" s="53"/>
      <c r="U23" s="53"/>
      <c r="W23" s="53">
        <v>27</v>
      </c>
      <c r="X23" s="19">
        <v>4</v>
      </c>
      <c r="Y23" s="53"/>
      <c r="AA23" s="53">
        <v>17</v>
      </c>
      <c r="AB23" s="23">
        <v>14</v>
      </c>
      <c r="AC23" s="53"/>
      <c r="AE23" s="56" t="s">
        <v>7</v>
      </c>
      <c r="AG23" s="56"/>
      <c r="AI23" s="56"/>
      <c r="AK23" s="53">
        <v>15</v>
      </c>
      <c r="AL23" s="23">
        <v>16</v>
      </c>
      <c r="AM23" s="56"/>
      <c r="AO23" s="56"/>
      <c r="AS23" s="53" t="s">
        <v>19</v>
      </c>
      <c r="BK23" s="53">
        <v>21</v>
      </c>
      <c r="BL23" s="73">
        <v>10</v>
      </c>
      <c r="BO23" s="53">
        <v>15</v>
      </c>
      <c r="BP23" s="73">
        <v>16</v>
      </c>
      <c r="BQ23" s="26">
        <f>+D23+F23+H23+J23+L23+N23+P23+R23+T23+V23+Z23+X23+AB23+AD23+AF23+AH23+AJ23+AL23+AN23+AP23+AR23+AT23+AV23+AX23+AZ23+BB23+BD23+BF23+BH23+BJ23+BL23+BN23+BP23</f>
        <v>110</v>
      </c>
      <c r="BR23" s="53">
        <f>+F23+J23+X23+AB23+AF23+AL23+AT23+BL23+BP23</f>
        <v>110</v>
      </c>
      <c r="BS23" s="53">
        <f>+D23+H23+R23+Z23+AV23+BJ23</f>
        <v>0</v>
      </c>
      <c r="BT23" s="53">
        <f>+P23+AJ23+AN23+AR23+BB23+BH23</f>
        <v>0</v>
      </c>
      <c r="BU23" s="53">
        <f>+L23+N23+T23+AH23+AP23+AZ23+BF23+BN23</f>
        <v>0</v>
      </c>
      <c r="BV23" s="26">
        <f>+V23+AX23+BD23</f>
        <v>0</v>
      </c>
    </row>
    <row r="24" spans="1:74" ht="15">
      <c r="A24" s="66" t="s">
        <v>471</v>
      </c>
      <c r="B24" s="66" t="s">
        <v>17</v>
      </c>
      <c r="C24" s="22"/>
      <c r="E24" s="53"/>
      <c r="G24" s="53"/>
      <c r="I24" s="53"/>
      <c r="K24" s="53"/>
      <c r="M24" s="53"/>
      <c r="O24" s="53"/>
      <c r="Q24" s="53"/>
      <c r="S24" s="53"/>
      <c r="U24" s="53"/>
      <c r="W24" s="56"/>
      <c r="Y24" s="56">
        <v>51</v>
      </c>
      <c r="AA24" s="56"/>
      <c r="AC24" s="56"/>
      <c r="AE24" s="56"/>
      <c r="AG24" s="56"/>
      <c r="AI24" s="56"/>
      <c r="AK24" s="56"/>
      <c r="AM24" s="56"/>
      <c r="AO24" s="56"/>
      <c r="BQ24" s="26">
        <f>+D24+F24+H24+J24+L24+N24+P24+R24+T24+V24+Z24+X24+AB24+AD24+AF24+AH24+AJ24+AL24+AN24+AP24+AR24+AT24+AV24+AX24+AZ24+BB24+BD24+BF24+BH24+BJ24+BL24+BN24+BP24</f>
        <v>0</v>
      </c>
      <c r="BR24" s="53">
        <f>+F24+J24+X24+AB24+AF24+AL24+AT24+BL24+BP24</f>
        <v>0</v>
      </c>
      <c r="BS24" s="53">
        <f>+D24+H24+R24+Z24+AV24+BJ24</f>
        <v>0</v>
      </c>
      <c r="BT24" s="53">
        <f>+P24+AJ24+AN24+AR24+BB24+BH24</f>
        <v>0</v>
      </c>
      <c r="BU24" s="53">
        <f>+L24+N24+T24+AH24+AP24+AZ24+BF24+BN24</f>
        <v>0</v>
      </c>
      <c r="BV24" s="26">
        <f>+V24+AX24+BD24</f>
        <v>0</v>
      </c>
    </row>
    <row r="25" spans="1:74" ht="15">
      <c r="A25" s="77" t="s">
        <v>538</v>
      </c>
      <c r="B25" s="77" t="s">
        <v>10</v>
      </c>
      <c r="C25" s="22"/>
      <c r="E25" s="53"/>
      <c r="G25" s="53"/>
      <c r="I25" s="53"/>
      <c r="K25" s="53"/>
      <c r="M25" s="53"/>
      <c r="O25" s="53"/>
      <c r="Q25" s="53"/>
      <c r="S25" s="53"/>
      <c r="U25" s="53"/>
      <c r="W25" s="53"/>
      <c r="Y25" s="53"/>
      <c r="AA25" s="53"/>
      <c r="AC25" s="53"/>
      <c r="AE25" s="53"/>
      <c r="AG25" s="56">
        <v>44</v>
      </c>
      <c r="AI25" s="56">
        <v>33</v>
      </c>
      <c r="AK25" s="56"/>
      <c r="AM25" s="56">
        <v>40</v>
      </c>
      <c r="AO25" s="56">
        <v>41</v>
      </c>
      <c r="AQ25" s="53" t="s">
        <v>331</v>
      </c>
      <c r="BE25" s="53">
        <v>40</v>
      </c>
      <c r="BG25" s="53">
        <v>42</v>
      </c>
      <c r="BQ25" s="26">
        <f>+D25+F25+H25+J25+L25+N25+P25+R25+T25+V25+Z25+X25+AB25+AD25+AF25+AH25+AJ25+AL25+AN25+AP25+AR25+AT25+AV25+AX25+AZ25+BB25+BD25+BF25+BH25+BJ25+BL25+BN25+BP25</f>
        <v>0</v>
      </c>
      <c r="BR25" s="53">
        <f>+F25+J25+X25+AB25+AF25+AL25+AT25+BL25+BP25</f>
        <v>0</v>
      </c>
      <c r="BS25" s="53">
        <f>+D25+H25+R25+Z25+AV25+BJ25</f>
        <v>0</v>
      </c>
      <c r="BT25" s="53">
        <f>+P25+AJ25+AN25+AR25+BB25+BH25</f>
        <v>0</v>
      </c>
      <c r="BU25" s="53">
        <f>+L25+N25+T25+AH25+AP25+AZ25+BF25+BN25</f>
        <v>0</v>
      </c>
      <c r="BV25" s="26">
        <f>+V25+AX25+BD25</f>
        <v>0</v>
      </c>
    </row>
    <row r="26" spans="1:74" ht="15">
      <c r="A26" s="77" t="s">
        <v>540</v>
      </c>
      <c r="B26" s="77" t="s">
        <v>537</v>
      </c>
      <c r="C26" s="22"/>
      <c r="E26" s="53"/>
      <c r="G26" s="53"/>
      <c r="I26" s="53"/>
      <c r="K26" s="53"/>
      <c r="M26" s="53"/>
      <c r="O26" s="53"/>
      <c r="Q26" s="53"/>
      <c r="S26" s="53"/>
      <c r="U26" s="53"/>
      <c r="W26" s="53"/>
      <c r="Y26" s="53"/>
      <c r="AA26" s="53"/>
      <c r="AC26" s="53"/>
      <c r="AE26" s="53"/>
      <c r="AG26" s="56">
        <v>49</v>
      </c>
      <c r="AI26" s="56" t="s">
        <v>331</v>
      </c>
      <c r="AK26" s="56"/>
      <c r="AM26" s="56" t="s">
        <v>331</v>
      </c>
      <c r="AO26" s="56">
        <v>43</v>
      </c>
      <c r="AQ26" s="53" t="s">
        <v>331</v>
      </c>
      <c r="AW26" s="56" t="s">
        <v>7</v>
      </c>
      <c r="AY26" s="53" t="s">
        <v>331</v>
      </c>
      <c r="BA26" s="53">
        <v>47</v>
      </c>
      <c r="BC26" s="53">
        <v>30</v>
      </c>
      <c r="BD26" s="52">
        <v>1</v>
      </c>
      <c r="BE26" s="53">
        <v>46</v>
      </c>
      <c r="BG26" s="53">
        <v>48</v>
      </c>
      <c r="BQ26" s="26">
        <f>+D26+F26+H26+J26+L26+N26+P26+R26+T26+V26+Z26+X26+AB26+AD26+AF26+AH26+AJ26+AL26+AN26+AP26+AR26+AT26+AV26+AX26+AZ26+BB26+BD26+BF26+BH26+BJ26+BL26+BN26+BP26</f>
        <v>1</v>
      </c>
      <c r="BR26" s="53">
        <f>+F26+J26+X26+AB26+AF26+AL26+AT26+BL26+BP26</f>
        <v>0</v>
      </c>
      <c r="BS26" s="53">
        <f>+D26+H26+R26+Z26+AV26+BJ26</f>
        <v>0</v>
      </c>
      <c r="BT26" s="53">
        <f>+P26+AJ26+AN26+AR26+BB26+BH26</f>
        <v>0</v>
      </c>
      <c r="BU26" s="53">
        <f>+L26+N26+T26+AH26+AP26+AZ26+BF26+BN26</f>
        <v>0</v>
      </c>
      <c r="BV26" s="26">
        <f>+V26+AX26+BD26</f>
        <v>1</v>
      </c>
    </row>
    <row r="27" spans="1:74" ht="15">
      <c r="A27" s="66" t="s">
        <v>378</v>
      </c>
      <c r="B27" s="66" t="s">
        <v>11</v>
      </c>
      <c r="C27" s="22"/>
      <c r="E27" s="53"/>
      <c r="G27" s="53"/>
      <c r="I27" s="53"/>
      <c r="K27" s="25">
        <v>25</v>
      </c>
      <c r="L27" s="5">
        <v>6</v>
      </c>
      <c r="M27" s="25">
        <v>25</v>
      </c>
      <c r="N27" s="5">
        <v>6</v>
      </c>
      <c r="O27" s="53">
        <v>20</v>
      </c>
      <c r="P27" s="5">
        <v>11</v>
      </c>
      <c r="Q27" s="56">
        <v>58</v>
      </c>
      <c r="S27" s="56">
        <v>40</v>
      </c>
      <c r="U27" s="56">
        <v>34</v>
      </c>
      <c r="W27" s="56"/>
      <c r="Y27" s="56"/>
      <c r="AA27" s="56"/>
      <c r="AC27" s="56"/>
      <c r="AE27" s="56"/>
      <c r="AG27" s="56">
        <v>34</v>
      </c>
      <c r="AI27" s="56">
        <v>31</v>
      </c>
      <c r="AK27" s="56"/>
      <c r="AM27" s="53">
        <v>21</v>
      </c>
      <c r="AN27" s="23">
        <v>10</v>
      </c>
      <c r="AO27" s="53">
        <v>17</v>
      </c>
      <c r="AP27" s="23">
        <v>14</v>
      </c>
      <c r="AQ27" s="53" t="s">
        <v>331</v>
      </c>
      <c r="AW27" s="53">
        <v>32</v>
      </c>
      <c r="AY27" s="53">
        <v>5</v>
      </c>
      <c r="AZ27" s="52">
        <v>45</v>
      </c>
      <c r="BA27" s="53">
        <v>33</v>
      </c>
      <c r="BC27" s="53">
        <v>20</v>
      </c>
      <c r="BD27" s="52">
        <v>11</v>
      </c>
      <c r="BE27" s="53">
        <v>24</v>
      </c>
      <c r="BF27" s="52">
        <v>7</v>
      </c>
      <c r="BG27" s="53">
        <v>26</v>
      </c>
      <c r="BH27" s="65">
        <v>5</v>
      </c>
      <c r="BM27" s="53">
        <v>9</v>
      </c>
      <c r="BN27" s="73">
        <v>29</v>
      </c>
      <c r="BQ27" s="26">
        <f>+D27+F27+H27+J27+L27+N27+P27+R27+T27+V27+Z27+X27+AB27+AD27+AF27+AH27+AJ27+AL27+AN27+AP27+AR27+AT27+AV27+AX27+AZ27+BB27+BD27+BF27+BH27+BJ27+BL27+BN27+BP27</f>
        <v>144</v>
      </c>
      <c r="BR27" s="53">
        <f>+F27+J27+X27+AB27+AF27+AL27+AT27+BL27+BP27</f>
        <v>0</v>
      </c>
      <c r="BS27" s="53">
        <f>+D27+H27+R27+Z27+AV27+BJ27</f>
        <v>0</v>
      </c>
      <c r="BT27" s="53">
        <f>+P27+AJ27+AN27+AR27+BB27+BH27</f>
        <v>26</v>
      </c>
      <c r="BU27" s="53">
        <f>+L27+N27+T27+AH27+AP27+AZ27+BF27+BN27</f>
        <v>107</v>
      </c>
      <c r="BV27" s="26">
        <f>+V27+AX27+BD27</f>
        <v>11</v>
      </c>
    </row>
    <row r="28" spans="1:74" ht="15">
      <c r="A28" s="66" t="s">
        <v>335</v>
      </c>
      <c r="B28" s="74" t="s">
        <v>10</v>
      </c>
      <c r="C28" s="22"/>
      <c r="E28" s="53"/>
      <c r="G28" s="53"/>
      <c r="I28" s="27" t="s">
        <v>7</v>
      </c>
      <c r="K28" s="27"/>
      <c r="M28" s="27"/>
      <c r="O28" s="27"/>
      <c r="Q28" s="27"/>
      <c r="S28" s="27"/>
      <c r="U28" s="27"/>
      <c r="W28" s="27" t="s">
        <v>7</v>
      </c>
      <c r="Y28" s="27"/>
      <c r="AA28" s="53">
        <v>25</v>
      </c>
      <c r="AB28" s="23">
        <v>6</v>
      </c>
      <c r="AC28" s="53"/>
      <c r="AE28" s="56" t="s">
        <v>7</v>
      </c>
      <c r="AG28" s="56"/>
      <c r="AI28" s="56"/>
      <c r="AK28" s="56" t="s">
        <v>7</v>
      </c>
      <c r="AM28" s="56"/>
      <c r="AO28" s="56"/>
      <c r="AS28" s="56">
        <v>40</v>
      </c>
      <c r="BK28" s="53">
        <v>27</v>
      </c>
      <c r="BL28" s="73">
        <v>4</v>
      </c>
      <c r="BQ28" s="26">
        <f>+D28+F28+H28+J28+L28+N28+P28+R28+T28+V28+Z28+X28+AB28+AD28+AF28+AH28+AJ28+AL28+AN28+AP28+AR28+AT28+AV28+AX28+AZ28+BB28+BD28+BF28+BH28+BJ28+BL28+BN28+BP28</f>
        <v>10</v>
      </c>
      <c r="BR28" s="53">
        <f>+F28+J28+X28+AB28+AF28+AL28+AT28+BL28+BP28</f>
        <v>10</v>
      </c>
      <c r="BS28" s="53">
        <f>+D28+H28+R28+Z28+AV28+BJ28</f>
        <v>0</v>
      </c>
      <c r="BT28" s="53">
        <f>+P28+AJ28+AN28+AR28+BB28+BH28</f>
        <v>0</v>
      </c>
      <c r="BU28" s="53">
        <f>+L28+N28+T28+AH28+AP28+AZ28+BF28+BN28</f>
        <v>0</v>
      </c>
      <c r="BV28" s="26">
        <f>+V28+AX28+BD28</f>
        <v>0</v>
      </c>
    </row>
    <row r="29" spans="1:74" ht="15">
      <c r="A29" s="77" t="s">
        <v>76</v>
      </c>
      <c r="B29" s="74" t="s">
        <v>10</v>
      </c>
      <c r="C29" s="27">
        <v>45</v>
      </c>
      <c r="E29" s="53"/>
      <c r="G29" s="56"/>
      <c r="I29" s="56"/>
      <c r="K29" s="27">
        <v>50</v>
      </c>
      <c r="M29" s="27">
        <v>39</v>
      </c>
      <c r="O29" s="27" t="s">
        <v>331</v>
      </c>
      <c r="Q29" s="56">
        <v>35</v>
      </c>
      <c r="S29" s="56">
        <v>44</v>
      </c>
      <c r="U29" s="53">
        <v>23</v>
      </c>
      <c r="V29" s="15">
        <v>8</v>
      </c>
      <c r="W29" s="56"/>
      <c r="Y29" s="56" t="s">
        <v>7</v>
      </c>
      <c r="AA29" s="56"/>
      <c r="AC29" s="56"/>
      <c r="AE29" s="56"/>
      <c r="AG29" s="53">
        <v>21</v>
      </c>
      <c r="AH29" s="23">
        <v>10</v>
      </c>
      <c r="AI29" s="53">
        <v>22</v>
      </c>
      <c r="AJ29" s="23">
        <v>9</v>
      </c>
      <c r="AK29" s="53"/>
      <c r="AM29" s="53">
        <v>15</v>
      </c>
      <c r="AN29" s="23">
        <v>16</v>
      </c>
      <c r="AO29" s="53">
        <v>29</v>
      </c>
      <c r="AP29" s="23">
        <v>2</v>
      </c>
      <c r="AQ29" s="53">
        <v>10</v>
      </c>
      <c r="AR29" s="52">
        <v>26</v>
      </c>
      <c r="AW29" s="53">
        <v>10</v>
      </c>
      <c r="AX29" s="52">
        <v>26</v>
      </c>
      <c r="AY29" s="53">
        <v>31</v>
      </c>
      <c r="BA29" s="53">
        <v>26</v>
      </c>
      <c r="BB29" s="52">
        <v>5</v>
      </c>
      <c r="BC29" s="53">
        <v>32</v>
      </c>
      <c r="BE29" s="53">
        <v>45</v>
      </c>
      <c r="BG29" s="53">
        <v>19</v>
      </c>
      <c r="BH29" s="65">
        <v>12</v>
      </c>
      <c r="BQ29" s="26">
        <f>+D29+F29+H29+J29+L29+N29+P29+R29+T29+V29+Z29+X29+AB29+AD29+AF29+AH29+AJ29+AL29+AN29+AP29+AR29+AT29+AV29+AX29+AZ29+BB29+BD29+BF29+BH29+BJ29+BL29+BN29+BP29</f>
        <v>114</v>
      </c>
      <c r="BR29" s="53">
        <f>+F29+J29+X29+AB29+AF29+AL29+AT29+BL29+BP29</f>
        <v>0</v>
      </c>
      <c r="BS29" s="53">
        <f>+D29+H29+R29+Z29+AV29+BJ29</f>
        <v>0</v>
      </c>
      <c r="BT29" s="53">
        <f>+P29+AJ29+AN29+AR29+BB29+BH29</f>
        <v>68</v>
      </c>
      <c r="BU29" s="53">
        <f>+L29+N29+T29+AH29+AP29+AZ29+BF29+BN29</f>
        <v>12</v>
      </c>
      <c r="BV29" s="26">
        <f>+V29+AX29+BD29</f>
        <v>34</v>
      </c>
    </row>
    <row r="30" spans="1:74" ht="15">
      <c r="A30" s="77" t="s">
        <v>47</v>
      </c>
      <c r="B30" s="74" t="s">
        <v>10</v>
      </c>
      <c r="C30" s="27">
        <v>32</v>
      </c>
      <c r="E30" s="27">
        <v>37</v>
      </c>
      <c r="G30" s="53">
        <v>24</v>
      </c>
      <c r="H30" s="5">
        <v>7</v>
      </c>
      <c r="I30" s="53">
        <v>26</v>
      </c>
      <c r="J30" s="5">
        <v>5</v>
      </c>
      <c r="K30" s="53"/>
      <c r="M30" s="53"/>
      <c r="O30" s="53"/>
      <c r="Q30" s="56">
        <v>38</v>
      </c>
      <c r="S30" s="56"/>
      <c r="U30" s="56"/>
      <c r="W30" s="53">
        <v>17</v>
      </c>
      <c r="X30" s="19">
        <v>14</v>
      </c>
      <c r="Y30" s="53">
        <v>25</v>
      </c>
      <c r="Z30" s="17">
        <v>6</v>
      </c>
      <c r="AA30" s="56" t="s">
        <v>7</v>
      </c>
      <c r="AC30" s="56"/>
      <c r="AE30" s="56" t="s">
        <v>7</v>
      </c>
      <c r="AG30" s="56"/>
      <c r="AI30" s="56"/>
      <c r="AK30" s="53">
        <v>21</v>
      </c>
      <c r="AL30" s="23">
        <v>10</v>
      </c>
      <c r="AM30" s="56"/>
      <c r="AO30" s="56"/>
      <c r="AS30" s="53" t="s">
        <v>19</v>
      </c>
      <c r="AU30" s="53">
        <v>8</v>
      </c>
      <c r="AV30" s="52">
        <v>32</v>
      </c>
      <c r="BI30" s="53">
        <v>25</v>
      </c>
      <c r="BJ30" s="73">
        <v>6</v>
      </c>
      <c r="BK30" s="53">
        <v>7</v>
      </c>
      <c r="BL30" s="73">
        <v>36</v>
      </c>
      <c r="BQ30" s="26">
        <f>+D30+F30+H30+J30+L30+N30+P30+R30+T30+V30+Z30+X30+AB30+AD30+AF30+AH30+AJ30+AL30+AN30+AP30+AR30+AT30+AV30+AX30+AZ30+BB30+BD30+BF30+BH30+BJ30+BL30+BN30+BP30</f>
        <v>116</v>
      </c>
      <c r="BR30" s="53">
        <f>+F30+J30+X30+AB30+AF30+AL30+AT30+BL30+BP30</f>
        <v>65</v>
      </c>
      <c r="BS30" s="53">
        <f>+D30+H30+R30+Z30+AV30+BJ30</f>
        <v>51</v>
      </c>
      <c r="BT30" s="53">
        <f>+P30+AJ30+AN30+AR30+BB30+BH30</f>
        <v>0</v>
      </c>
      <c r="BU30" s="53">
        <f>+L30+N30+T30+AH30+AP30+AZ30+BF30+BN30</f>
        <v>0</v>
      </c>
      <c r="BV30" s="26">
        <f>+V30+AX30+BD30</f>
        <v>0</v>
      </c>
    </row>
    <row r="31" spans="1:74" ht="15">
      <c r="A31" s="74" t="s">
        <v>139</v>
      </c>
      <c r="B31" s="74" t="s">
        <v>5</v>
      </c>
      <c r="C31" s="22"/>
      <c r="E31" s="25">
        <v>26</v>
      </c>
      <c r="F31" s="5">
        <v>5</v>
      </c>
      <c r="G31" s="53"/>
      <c r="I31" s="53">
        <v>21</v>
      </c>
      <c r="J31" s="5">
        <v>10</v>
      </c>
      <c r="K31" s="53"/>
      <c r="M31" s="53"/>
      <c r="O31" s="53"/>
      <c r="Q31" s="53"/>
      <c r="S31" s="53"/>
      <c r="U31" s="53"/>
      <c r="W31" s="27" t="s">
        <v>7</v>
      </c>
      <c r="Y31" s="53"/>
      <c r="AA31" s="53"/>
      <c r="AC31" s="53"/>
      <c r="AE31" s="53"/>
      <c r="AG31" s="53"/>
      <c r="AI31" s="53"/>
      <c r="AK31" s="56" t="s">
        <v>7</v>
      </c>
      <c r="AM31" s="53"/>
      <c r="AO31" s="53"/>
      <c r="AS31" s="56">
        <v>33</v>
      </c>
      <c r="BK31" s="53">
        <v>24</v>
      </c>
      <c r="BL31" s="73">
        <v>7</v>
      </c>
      <c r="BQ31" s="26">
        <f>+D31+F31+H31+J31+L31+N31+P31+R31+T31+V31+Z31+X31+AB31+AD31+AF31+AH31+AJ31+AL31+AN31+AP31+AR31+AT31+AV31+AX31+AZ31+BB31+BD31+BF31+BH31+BJ31+BL31+BN31+BP31</f>
        <v>22</v>
      </c>
      <c r="BR31" s="53">
        <f>+F31+J31+X31+AB31+AF31+AL31+AT31+BL31+BP31</f>
        <v>22</v>
      </c>
      <c r="BS31" s="53">
        <f>+D31+H31+R31+Z31+AV31+BJ31</f>
        <v>0</v>
      </c>
      <c r="BT31" s="53">
        <f>+P31+AJ31+AN31+AR31+BB31+BH31</f>
        <v>0</v>
      </c>
      <c r="BU31" s="53">
        <f>+L31+N31+T31+AH31+AP31+AZ31+BF31+BN31</f>
        <v>0</v>
      </c>
      <c r="BV31" s="26">
        <f>+V31+AX31+BD31</f>
        <v>0</v>
      </c>
    </row>
    <row r="32" spans="1:74" ht="15">
      <c r="A32" s="64" t="s">
        <v>127</v>
      </c>
      <c r="B32" s="57" t="s">
        <v>1</v>
      </c>
      <c r="C32" s="22"/>
      <c r="E32" s="27">
        <v>50</v>
      </c>
      <c r="G32" s="53"/>
      <c r="I32" s="27" t="s">
        <v>7</v>
      </c>
      <c r="K32" s="27"/>
      <c r="M32" s="27"/>
      <c r="O32" s="27"/>
      <c r="Q32" s="27"/>
      <c r="S32" s="27"/>
      <c r="U32" s="27"/>
      <c r="W32" s="27" t="s">
        <v>7</v>
      </c>
      <c r="Y32" s="27"/>
      <c r="AA32" s="27"/>
      <c r="AC32" s="27"/>
      <c r="AE32" s="27"/>
      <c r="AG32" s="27"/>
      <c r="AI32" s="27"/>
      <c r="AK32" s="27"/>
      <c r="AM32" s="27"/>
      <c r="AO32" s="27"/>
      <c r="BQ32" s="26">
        <f>+D32+F32+H32+J32+L32+N32+P32+R32+T32+V32+Z32+X32+AB32+AD32+AF32+AH32+AJ32+AL32+AN32+AP32+AR32+AT32+AV32+AX32+AZ32+BB32+BD32+BF32+BH32+BJ32+BL32+BN32+BP32</f>
        <v>0</v>
      </c>
      <c r="BR32" s="53">
        <f>+F32+J32+X32+AB32+AF32+AL32+AT32+BL32+BP32</f>
        <v>0</v>
      </c>
      <c r="BS32" s="53">
        <f>+D32+H32+R32+Z32+AV32+BJ32</f>
        <v>0</v>
      </c>
      <c r="BT32" s="53">
        <f>+P32+AJ32+AN32+AR32+BB32+BH32</f>
        <v>0</v>
      </c>
      <c r="BU32" s="53">
        <f>+L32+N32+T32+AH32+AP32+AZ32+BF32+BN32</f>
        <v>0</v>
      </c>
      <c r="BV32" s="26">
        <f>+V32+AX32+BD32</f>
        <v>0</v>
      </c>
    </row>
    <row r="33" spans="1:74" ht="15">
      <c r="A33" s="77" t="s">
        <v>149</v>
      </c>
      <c r="B33" s="74" t="s">
        <v>5</v>
      </c>
      <c r="C33" s="22"/>
      <c r="E33" s="27">
        <v>41</v>
      </c>
      <c r="G33" s="53"/>
      <c r="I33" s="53"/>
      <c r="K33" s="53"/>
      <c r="M33" s="53"/>
      <c r="O33" s="53"/>
      <c r="Q33" s="53"/>
      <c r="S33" s="53"/>
      <c r="U33" s="53"/>
      <c r="W33" s="53"/>
      <c r="Y33" s="53"/>
      <c r="AA33" s="56" t="s">
        <v>7</v>
      </c>
      <c r="AC33" s="56"/>
      <c r="AE33" s="56"/>
      <c r="AG33" s="56"/>
      <c r="AI33" s="56"/>
      <c r="AK33" s="56"/>
      <c r="AM33" s="56"/>
      <c r="AO33" s="56"/>
      <c r="BO33" s="53">
        <v>23</v>
      </c>
      <c r="BQ33" s="26">
        <f>+D33+F33+H33+J33+L33+N33+P33+R33+T33+V33+Z33+X33+AB33+AD33+AF33+AH33+AJ33+AL33+AN33+AP33+AR33+AT33+AV33+AX33+AZ33+BB33+BD33+BF33+BH33+BJ33+BL33+BN33+BP33</f>
        <v>0</v>
      </c>
      <c r="BR33" s="53">
        <f>+F33+J33+X33+AB33+AF33+AL33+AT33+BL33+BP33</f>
        <v>0</v>
      </c>
      <c r="BS33" s="53">
        <f>+D33+H33+R33+Z33+AV33+BJ33</f>
        <v>0</v>
      </c>
      <c r="BT33" s="53">
        <f>+P33+AJ33+AN33+AR33+BB33+BH33</f>
        <v>0</v>
      </c>
      <c r="BU33" s="53">
        <f>+L33+N33+T33+AH33+AP33+AZ33+BF33+BN33</f>
        <v>0</v>
      </c>
      <c r="BV33" s="26">
        <f>+V33+AX33+BD33</f>
        <v>0</v>
      </c>
    </row>
    <row r="34" spans="1:74" ht="15">
      <c r="A34" s="77" t="s">
        <v>68</v>
      </c>
      <c r="B34" s="74" t="s">
        <v>8</v>
      </c>
      <c r="C34" s="27">
        <v>31</v>
      </c>
      <c r="E34" s="22"/>
      <c r="G34" s="27" t="s">
        <v>7</v>
      </c>
      <c r="I34" s="53"/>
      <c r="K34" s="25">
        <v>24</v>
      </c>
      <c r="L34" s="5">
        <v>7</v>
      </c>
      <c r="M34" s="25">
        <v>18</v>
      </c>
      <c r="N34" s="5">
        <v>13</v>
      </c>
      <c r="O34" s="53">
        <v>10</v>
      </c>
      <c r="P34" s="5">
        <v>26</v>
      </c>
      <c r="Q34" s="56">
        <v>51</v>
      </c>
      <c r="S34" s="56" t="s">
        <v>331</v>
      </c>
      <c r="U34" s="56"/>
      <c r="W34" s="56"/>
      <c r="Y34" s="56"/>
      <c r="AA34" s="56"/>
      <c r="AC34" s="56"/>
      <c r="AE34" s="56"/>
      <c r="AG34" s="56" t="s">
        <v>329</v>
      </c>
      <c r="AI34" s="53">
        <v>24</v>
      </c>
      <c r="AJ34" s="23">
        <v>7</v>
      </c>
      <c r="AK34" s="53"/>
      <c r="AM34" s="56">
        <v>44</v>
      </c>
      <c r="AO34" s="53"/>
      <c r="AQ34" s="53">
        <v>32</v>
      </c>
      <c r="BQ34" s="26">
        <f>+D34+F34+H34+J34+L34+N34+P34+R34+T34+V34+Z34+X34+AB34+AD34+AF34+AH34+AJ34+AL34+AN34+AP34+AR34+AT34+AV34+AX34+AZ34+BB34+BD34+BF34+BH34+BJ34+BL34+BN34+BP34</f>
        <v>53</v>
      </c>
      <c r="BR34" s="53">
        <f>+F34+J34+X34+AB34+AF34+AL34+AT34+BL34+BP34</f>
        <v>0</v>
      </c>
      <c r="BS34" s="53">
        <f>+D34+H34+R34+Z34+AV34+BJ34</f>
        <v>0</v>
      </c>
      <c r="BT34" s="53">
        <f>+P34+AJ34+AN34+AR34+BB34+BH34</f>
        <v>33</v>
      </c>
      <c r="BU34" s="53">
        <f>+L34+N34+T34+AH34+AP34+AZ34+BF34+BN34</f>
        <v>20</v>
      </c>
      <c r="BV34" s="26">
        <f>+V34+AX34+BD34</f>
        <v>0</v>
      </c>
    </row>
    <row r="35" spans="1:74" ht="15">
      <c r="A35" s="77" t="s">
        <v>58</v>
      </c>
      <c r="B35" s="74" t="s">
        <v>14</v>
      </c>
      <c r="C35" s="27">
        <v>48</v>
      </c>
      <c r="E35" s="53"/>
      <c r="G35" s="27">
        <v>32</v>
      </c>
      <c r="I35" s="56"/>
      <c r="K35" s="56"/>
      <c r="M35" s="56"/>
      <c r="O35" s="56"/>
      <c r="Q35" s="53">
        <v>22</v>
      </c>
      <c r="R35" s="5">
        <v>9</v>
      </c>
      <c r="S35" s="53"/>
      <c r="U35" s="53"/>
      <c r="W35" s="56"/>
      <c r="Y35" s="56">
        <v>46</v>
      </c>
      <c r="AA35" s="56">
        <v>50</v>
      </c>
      <c r="AC35" s="56"/>
      <c r="AE35" s="56"/>
      <c r="AG35" s="56"/>
      <c r="AI35" s="56"/>
      <c r="AK35" s="56"/>
      <c r="AM35" s="56"/>
      <c r="AO35" s="56"/>
      <c r="AU35" s="53">
        <v>34</v>
      </c>
      <c r="BQ35" s="26">
        <f>+D35+F35+H35+J35+L35+N35+P35+R35+T35+V35+Z35+X35+AB35+AD35+AF35+AH35+AJ35+AL35+AN35+AP35+AR35+AT35+AV35+AX35+AZ35+BB35+BD35+BF35+BH35+BJ35+BL35+BN35+BP35</f>
        <v>9</v>
      </c>
      <c r="BR35" s="53">
        <f>+F35+J35+X35+AB35+AF35+AL35+AT35+BL35+BP35</f>
        <v>0</v>
      </c>
      <c r="BS35" s="53">
        <f>+D35+H35+R35+Z35+AV35+BJ35</f>
        <v>9</v>
      </c>
      <c r="BT35" s="53">
        <f>+P35+AJ35+AN35+AR35+BB35+BH35</f>
        <v>0</v>
      </c>
      <c r="BU35" s="53">
        <f>+L35+N35+T35+AH35+AP35+AZ35+BF35+BN35</f>
        <v>0</v>
      </c>
      <c r="BV35" s="26">
        <f>+V35+AX35+BD35</f>
        <v>0</v>
      </c>
    </row>
    <row r="36" spans="1:74" ht="15">
      <c r="A36" s="62" t="s">
        <v>610</v>
      </c>
      <c r="B36" s="74" t="s">
        <v>4</v>
      </c>
      <c r="C36" s="27"/>
      <c r="E36" s="53"/>
      <c r="G36" s="27"/>
      <c r="I36" s="56"/>
      <c r="K36" s="56"/>
      <c r="M36" s="56"/>
      <c r="O36" s="56"/>
      <c r="Q36" s="53"/>
      <c r="S36" s="53"/>
      <c r="U36" s="53"/>
      <c r="W36" s="56"/>
      <c r="Y36" s="56"/>
      <c r="AA36" s="56"/>
      <c r="AC36" s="56"/>
      <c r="AE36" s="56"/>
      <c r="AG36" s="56"/>
      <c r="AI36" s="56"/>
      <c r="AK36" s="56"/>
      <c r="AM36" s="56"/>
      <c r="AO36" s="56"/>
      <c r="AS36" s="56" t="s">
        <v>7</v>
      </c>
      <c r="BK36" s="53" t="s">
        <v>7</v>
      </c>
      <c r="BQ36" s="26">
        <f>+D36+F36+H36+J36+L36+N36+P36+R36+T36+V36+Z36+X36+AB36+AD36+AF36+AH36+AJ36+AL36+AN36+AP36+AR36+AT36+AV36+AX36+AZ36+BB36+BD36+BF36+BH36+BJ36+BL36+BN36+BP36</f>
        <v>0</v>
      </c>
      <c r="BR36" s="53">
        <f>+F36+J36+X36+AB36+AF36+AL36+AT36+BL36+BP36</f>
        <v>0</v>
      </c>
      <c r="BS36" s="53">
        <f>+D36+H36+R36+Z36+AV36+BJ36</f>
        <v>0</v>
      </c>
      <c r="BT36" s="53">
        <f>+P36+AJ36+AN36+AR36+BB36+BH36</f>
        <v>0</v>
      </c>
      <c r="BU36" s="53">
        <f>+L36+N36+T36+AH36+AP36+AZ36+BF36+BN36</f>
        <v>0</v>
      </c>
      <c r="BV36" s="26">
        <f>+V36+AX36+BD36</f>
        <v>0</v>
      </c>
    </row>
    <row r="37" spans="1:74" ht="15">
      <c r="A37" s="77" t="s">
        <v>141</v>
      </c>
      <c r="B37" s="74" t="s">
        <v>11</v>
      </c>
      <c r="C37" s="22"/>
      <c r="E37" s="27">
        <v>53</v>
      </c>
      <c r="G37" s="53"/>
      <c r="I37" s="27">
        <v>37</v>
      </c>
      <c r="K37" s="27"/>
      <c r="M37" s="27"/>
      <c r="O37" s="27"/>
      <c r="Q37" s="27"/>
      <c r="S37" s="27"/>
      <c r="U37" s="27"/>
      <c r="W37" s="27">
        <v>38</v>
      </c>
      <c r="Y37" s="27"/>
      <c r="AA37" s="56">
        <v>43</v>
      </c>
      <c r="AC37" s="56"/>
      <c r="AE37" s="56">
        <v>33</v>
      </c>
      <c r="AG37" s="56"/>
      <c r="AI37" s="56"/>
      <c r="AK37" s="56" t="s">
        <v>7</v>
      </c>
      <c r="AM37" s="56"/>
      <c r="AO37" s="56"/>
      <c r="AS37" s="56">
        <v>48</v>
      </c>
      <c r="BQ37" s="26">
        <f>+D37+F37+H37+J37+L37+N37+P37+R37+T37+V37+Z37+X37+AB37+AD37+AF37+AH37+AJ37+AL37+AN37+AP37+AR37+AT37+AV37+AX37+AZ37+BB37+BD37+BF37+BH37+BJ37+BL37+BN37+BP37</f>
        <v>0</v>
      </c>
      <c r="BR37" s="53">
        <f>+F37+J37+X37+AB37+AF37+AL37+AT37+BL37+BP37</f>
        <v>0</v>
      </c>
      <c r="BS37" s="53">
        <f>+D37+H37+R37+Z37+AV37+BJ37</f>
        <v>0</v>
      </c>
      <c r="BT37" s="53">
        <f>+P37+AJ37+AN37+AR37+BB37+BH37</f>
        <v>0</v>
      </c>
      <c r="BU37" s="53">
        <f>+L37+N37+T37+AH37+AP37+AZ37+BF37+BN37</f>
        <v>0</v>
      </c>
      <c r="BV37" s="26">
        <f>+V37+AX37+BD37</f>
        <v>0</v>
      </c>
    </row>
    <row r="38" spans="1:74" ht="15">
      <c r="A38" s="74" t="s">
        <v>122</v>
      </c>
      <c r="B38" s="74" t="s">
        <v>13</v>
      </c>
      <c r="C38" s="53"/>
      <c r="E38" s="25" t="s">
        <v>19</v>
      </c>
      <c r="G38" s="53"/>
      <c r="I38" s="53">
        <v>20</v>
      </c>
      <c r="J38" s="5">
        <v>11</v>
      </c>
      <c r="K38" s="53"/>
      <c r="M38" s="53"/>
      <c r="O38" s="53"/>
      <c r="Q38" s="53"/>
      <c r="S38" s="53"/>
      <c r="U38" s="56">
        <v>35</v>
      </c>
      <c r="W38" s="53">
        <v>11</v>
      </c>
      <c r="X38" s="19">
        <v>24</v>
      </c>
      <c r="Y38" s="56"/>
      <c r="AA38" s="53">
        <v>12</v>
      </c>
      <c r="AB38" s="23">
        <v>22</v>
      </c>
      <c r="AC38" s="53"/>
      <c r="AE38" s="53">
        <v>16</v>
      </c>
      <c r="AF38" s="23">
        <v>15</v>
      </c>
      <c r="AG38" s="53"/>
      <c r="AI38" s="53"/>
      <c r="AK38" s="53">
        <v>13</v>
      </c>
      <c r="AL38" s="23">
        <v>20</v>
      </c>
      <c r="AM38" s="53"/>
      <c r="AO38" s="53"/>
      <c r="AS38" s="53">
        <v>10</v>
      </c>
      <c r="AT38" s="52">
        <v>26</v>
      </c>
      <c r="BK38" s="53">
        <v>13</v>
      </c>
      <c r="BL38" s="73">
        <v>20</v>
      </c>
      <c r="BO38" s="53">
        <v>27</v>
      </c>
      <c r="BQ38" s="26">
        <f>+D38+F38+H38+J38+L38+N38+P38+R38+T38+V38+Z38+X38+AB38+AD38+AF38+AH38+AJ38+AL38+AN38+AP38+AR38+AT38+AV38+AX38+AZ38+BB38+BD38+BF38+BH38+BJ38+BL38+BN38+BP38</f>
        <v>138</v>
      </c>
      <c r="BR38" s="53">
        <f>+F38+J38+X38+AB38+AF38+AL38+AT38+BL38+BP38</f>
        <v>138</v>
      </c>
      <c r="BS38" s="53">
        <f>+D38+H38+R38+Z38+AV38+BJ38</f>
        <v>0</v>
      </c>
      <c r="BT38" s="53">
        <f>+P38+AJ38+AN38+AR38+BB38+BH38</f>
        <v>0</v>
      </c>
      <c r="BU38" s="53">
        <f>+L38+N38+T38+AH38+AP38+AZ38+BF38+BN38</f>
        <v>0</v>
      </c>
      <c r="BV38" s="26">
        <f>+V38+AX38+BD38</f>
        <v>0</v>
      </c>
    </row>
    <row r="39" spans="1:74" ht="15">
      <c r="A39" s="77" t="s">
        <v>53</v>
      </c>
      <c r="B39" s="57" t="s">
        <v>13</v>
      </c>
      <c r="C39" s="25">
        <v>14</v>
      </c>
      <c r="D39" s="5">
        <v>18</v>
      </c>
      <c r="E39" s="25">
        <v>22</v>
      </c>
      <c r="F39" s="5">
        <v>9</v>
      </c>
      <c r="G39" s="53">
        <v>17</v>
      </c>
      <c r="H39" s="5">
        <v>14</v>
      </c>
      <c r="I39" s="27">
        <v>39</v>
      </c>
      <c r="K39" s="27"/>
      <c r="M39" s="27"/>
      <c r="O39" s="27"/>
      <c r="Q39" s="53">
        <v>21</v>
      </c>
      <c r="R39" s="5">
        <v>10</v>
      </c>
      <c r="S39" s="53"/>
      <c r="U39" s="53"/>
      <c r="W39" s="27">
        <v>31</v>
      </c>
      <c r="Y39" s="53">
        <v>27</v>
      </c>
      <c r="Z39" s="17">
        <v>4</v>
      </c>
      <c r="AA39" s="56">
        <v>37</v>
      </c>
      <c r="AC39" s="56"/>
      <c r="AE39" s="56"/>
      <c r="AG39" s="56"/>
      <c r="AI39" s="56"/>
      <c r="AK39" s="56"/>
      <c r="AM39" s="56"/>
      <c r="AO39" s="56"/>
      <c r="AS39" s="56" t="s">
        <v>7</v>
      </c>
      <c r="AU39" s="53">
        <v>39</v>
      </c>
      <c r="BI39" s="53">
        <v>22</v>
      </c>
      <c r="BJ39" s="73">
        <v>9</v>
      </c>
      <c r="BK39" s="53">
        <v>22</v>
      </c>
      <c r="BL39" s="73">
        <v>9</v>
      </c>
      <c r="BQ39" s="26">
        <f>+D39+F39+H39+J39+L39+N39+P39+R39+T39+V39+Z39+X39+AB39+AD39+AF39+AH39+AJ39+AL39+AN39+AP39+AR39+AT39+AV39+AX39+AZ39+BB39+BD39+BF39+BH39+BJ39+BL39+BN39+BP39</f>
        <v>73</v>
      </c>
      <c r="BR39" s="53">
        <f>+F39+J39+X39+AB39+AF39+AL39+AT39+BL39+BP39</f>
        <v>18</v>
      </c>
      <c r="BS39" s="53">
        <f>+D39+H39+R39+Z39+AV39+BJ39</f>
        <v>55</v>
      </c>
      <c r="BT39" s="53">
        <f>+P39+AJ39+AN39+AR39+BB39+BH39</f>
        <v>0</v>
      </c>
      <c r="BU39" s="53">
        <f>+L39+N39+T39+AH39+AP39+AZ39+BF39+BN39</f>
        <v>0</v>
      </c>
      <c r="BV39" s="26">
        <f>+V39+AX39+BD39</f>
        <v>0</v>
      </c>
    </row>
    <row r="40" spans="1:74" ht="15">
      <c r="A40" s="62" t="s">
        <v>143</v>
      </c>
      <c r="B40" s="57" t="s">
        <v>3</v>
      </c>
      <c r="C40" s="22"/>
      <c r="E40" s="27">
        <v>38</v>
      </c>
      <c r="G40" s="53"/>
      <c r="I40" s="53"/>
      <c r="K40" s="53"/>
      <c r="M40" s="53"/>
      <c r="O40" s="53"/>
      <c r="Q40" s="53"/>
      <c r="S40" s="53"/>
      <c r="U40" s="53"/>
      <c r="W40" s="53"/>
      <c r="Y40" s="53"/>
      <c r="AA40" s="53"/>
      <c r="AC40" s="53"/>
      <c r="AE40" s="53"/>
      <c r="AG40" s="53"/>
      <c r="AI40" s="53"/>
      <c r="AK40" s="53">
        <v>24</v>
      </c>
      <c r="AL40" s="23">
        <v>7</v>
      </c>
      <c r="AM40" s="53"/>
      <c r="AO40" s="53"/>
      <c r="BQ40" s="26">
        <f>+D40+F40+H40+J40+L40+N40+P40+R40+T40+V40+Z40+X40+AB40+AD40+AF40+AH40+AJ40+AL40+AN40+AP40+AR40+AT40+AV40+AX40+AZ40+BB40+BD40+BF40+BH40+BJ40+BL40+BN40+BP40</f>
        <v>7</v>
      </c>
      <c r="BR40" s="53">
        <f>+F40+J40+X40+AB40+AF40+AL40+AT40+BL40+BP40</f>
        <v>7</v>
      </c>
      <c r="BS40" s="53">
        <f>+D40+H40+R40+Z40+AV40+BJ40</f>
        <v>0</v>
      </c>
      <c r="BT40" s="53">
        <f>+P40+AJ40+AN40+AR40+BB40+BH40</f>
        <v>0</v>
      </c>
      <c r="BU40" s="53">
        <f>+L40+N40+T40+AH40+AP40+AZ40+BF40+BN40</f>
        <v>0</v>
      </c>
      <c r="BV40" s="26">
        <f>+V40+AX40+BD40</f>
        <v>0</v>
      </c>
    </row>
    <row r="41" spans="1:74" ht="15">
      <c r="A41" s="66" t="s">
        <v>387</v>
      </c>
      <c r="B41" s="66" t="s">
        <v>10</v>
      </c>
      <c r="C41" s="22"/>
      <c r="E41" s="53"/>
      <c r="G41" s="53"/>
      <c r="I41" s="53"/>
      <c r="K41" s="25">
        <v>12</v>
      </c>
      <c r="L41" s="5">
        <v>22</v>
      </c>
      <c r="M41" s="25">
        <v>12</v>
      </c>
      <c r="N41" s="5">
        <v>22</v>
      </c>
      <c r="O41" s="27" t="s">
        <v>331</v>
      </c>
      <c r="Q41" s="27"/>
      <c r="S41" s="56" t="s">
        <v>331</v>
      </c>
      <c r="U41" s="56"/>
      <c r="W41" s="56"/>
      <c r="Y41" s="56"/>
      <c r="AA41" s="56"/>
      <c r="AC41" s="56"/>
      <c r="AE41" s="56"/>
      <c r="AG41" s="53">
        <v>9</v>
      </c>
      <c r="AH41" s="23">
        <v>29</v>
      </c>
      <c r="AI41" s="53">
        <v>7</v>
      </c>
      <c r="AJ41" s="23">
        <v>36</v>
      </c>
      <c r="AK41" s="53"/>
      <c r="AM41" s="56" t="s">
        <v>580</v>
      </c>
      <c r="AO41" s="53">
        <v>12</v>
      </c>
      <c r="AP41" s="23">
        <v>22</v>
      </c>
      <c r="AQ41" s="53" t="s">
        <v>331</v>
      </c>
      <c r="AY41" s="53">
        <v>15</v>
      </c>
      <c r="AZ41" s="52">
        <v>16</v>
      </c>
      <c r="BA41" s="53">
        <v>22</v>
      </c>
      <c r="BB41" s="52">
        <v>9</v>
      </c>
      <c r="BE41" s="53">
        <v>7</v>
      </c>
      <c r="BF41" s="52">
        <v>36</v>
      </c>
      <c r="BG41" s="53">
        <v>14</v>
      </c>
      <c r="BH41" s="65">
        <v>18</v>
      </c>
      <c r="BM41" s="53">
        <v>14</v>
      </c>
      <c r="BN41" s="73">
        <v>18</v>
      </c>
      <c r="BQ41" s="26">
        <f>+D41+F41+H41+J41+L41+N41+P41+R41+T41+V41+Z41+X41+AB41+AD41+AF41+AH41+AJ41+AL41+AN41+AP41+AR41+AT41+AV41+AX41+AZ41+BB41+BD41+BF41+BH41+BJ41+BL41+BN41+BP41</f>
        <v>228</v>
      </c>
      <c r="BR41" s="53">
        <f>+F41+J41+X41+AB41+AF41+AL41+AT41+BL41+BP41</f>
        <v>0</v>
      </c>
      <c r="BS41" s="53">
        <f>+D41+H41+R41+Z41+AV41+BJ41</f>
        <v>0</v>
      </c>
      <c r="BT41" s="53">
        <f>+P41+AJ41+AN41+AR41+BB41+BH41</f>
        <v>63</v>
      </c>
      <c r="BU41" s="53">
        <f>+L41+N41+T41+AH41+AP41+AZ41+BF41+BN41</f>
        <v>165</v>
      </c>
      <c r="BV41" s="26">
        <f>+V41+AX41+BD41</f>
        <v>0</v>
      </c>
    </row>
    <row r="42" spans="1:74" ht="15">
      <c r="A42" s="28" t="s">
        <v>476</v>
      </c>
      <c r="B42" s="66" t="s">
        <v>10</v>
      </c>
      <c r="C42" s="22"/>
      <c r="E42" s="53"/>
      <c r="G42" s="53"/>
      <c r="I42" s="53"/>
      <c r="K42" s="53"/>
      <c r="M42" s="53"/>
      <c r="O42" s="53"/>
      <c r="Q42" s="53"/>
      <c r="S42" s="53"/>
      <c r="U42" s="53"/>
      <c r="W42" s="53">
        <v>28</v>
      </c>
      <c r="X42" s="19">
        <v>3</v>
      </c>
      <c r="Y42" s="53"/>
      <c r="AA42" s="53">
        <v>26</v>
      </c>
      <c r="AB42" s="23">
        <v>5</v>
      </c>
      <c r="AC42" s="53"/>
      <c r="AE42" s="53">
        <v>26</v>
      </c>
      <c r="AG42" s="53"/>
      <c r="AI42" s="53"/>
      <c r="AK42" s="56" t="s">
        <v>7</v>
      </c>
      <c r="AM42" s="53"/>
      <c r="AO42" s="53"/>
      <c r="AS42" s="56" t="s">
        <v>7</v>
      </c>
      <c r="BI42" s="56">
        <v>32</v>
      </c>
      <c r="BK42" s="53">
        <v>35</v>
      </c>
      <c r="BQ42" s="26">
        <f>+D42+F42+H42+J42+L42+N42+P42+R42+T42+V42+Z42+X42+AB42+AD42+AF42+AH42+AJ42+AL42+AN42+AP42+AR42+AT42+AV42+AX42+AZ42+BB42+BD42+BF42+BH42+BJ42+BL42+BN42+BP42</f>
        <v>8</v>
      </c>
      <c r="BR42" s="53">
        <f>+F42+J42+X42+AB42+AF42+AL42+AT42+BL42+BP42</f>
        <v>8</v>
      </c>
      <c r="BS42" s="53">
        <f>+D42+H42+R42+Z42+AV42+BJ42</f>
        <v>0</v>
      </c>
      <c r="BT42" s="53">
        <f>+P42+AJ42+AN42+AR42+BB42+BH42</f>
        <v>0</v>
      </c>
      <c r="BU42" s="53">
        <f>+L42+N42+T42+AH42+AP42+AZ42+BF42+BN42</f>
        <v>0</v>
      </c>
      <c r="BV42" s="26">
        <f>+V42+AX42+BD42</f>
        <v>0</v>
      </c>
    </row>
    <row r="43" spans="1:74" ht="15">
      <c r="A43" s="62" t="s">
        <v>75</v>
      </c>
      <c r="B43" s="74" t="s">
        <v>15</v>
      </c>
      <c r="C43" s="27">
        <v>54</v>
      </c>
      <c r="E43" s="53"/>
      <c r="G43" s="53"/>
      <c r="I43" s="53"/>
      <c r="K43" s="53"/>
      <c r="M43" s="53"/>
      <c r="O43" s="53"/>
      <c r="Q43" s="53"/>
      <c r="S43" s="53"/>
      <c r="U43" s="53"/>
      <c r="W43" s="53"/>
      <c r="Y43" s="53"/>
      <c r="AA43" s="53"/>
      <c r="AC43" s="53"/>
      <c r="AE43" s="53"/>
      <c r="AG43" s="53"/>
      <c r="AI43" s="53"/>
      <c r="AK43" s="53"/>
      <c r="AM43" s="53"/>
      <c r="AO43" s="53"/>
      <c r="AP43" s="44"/>
      <c r="BQ43" s="26">
        <f>+D43+F43+H43+J43+L43+N43+P43+R43+T43+V43+Z43+X43+AB43+AD43+AF43+AH43+AJ43+AL43+AN43+AP43+AR43+AT43+AV43+AX43+AZ43+BB43+BD43+BF43+BH43+BJ43+BL43+BN43+BP43</f>
        <v>0</v>
      </c>
      <c r="BR43" s="53">
        <f>+F43+J43+X43+AB43+AF43+AL43+AT43+BL43+BP43</f>
        <v>0</v>
      </c>
      <c r="BS43" s="53">
        <f>+D43+H43+R43+Z43+AV43+BJ43</f>
        <v>0</v>
      </c>
      <c r="BT43" s="53">
        <f>+P43+AJ43+AN43+AR43+BB43+BH43</f>
        <v>0</v>
      </c>
      <c r="BU43" s="53">
        <f>+L43+N43+T43+AH43+AP43+AZ43+BF43+BN43</f>
        <v>0</v>
      </c>
      <c r="BV43" s="26">
        <f>+V43+AX43+BD43</f>
        <v>0</v>
      </c>
    </row>
    <row r="44" spans="1:74" ht="15">
      <c r="A44" s="74" t="s">
        <v>128</v>
      </c>
      <c r="B44" s="74" t="s">
        <v>8</v>
      </c>
      <c r="C44" s="22"/>
      <c r="E44" s="25">
        <v>18</v>
      </c>
      <c r="F44" s="5">
        <v>13</v>
      </c>
      <c r="G44" s="53"/>
      <c r="I44" s="53">
        <v>21</v>
      </c>
      <c r="J44" s="5">
        <v>10</v>
      </c>
      <c r="K44" s="53"/>
      <c r="M44" s="53"/>
      <c r="O44" s="27">
        <v>39</v>
      </c>
      <c r="Q44" s="56">
        <v>47</v>
      </c>
      <c r="S44" s="56">
        <v>31</v>
      </c>
      <c r="U44" s="53">
        <v>14</v>
      </c>
      <c r="V44" s="15">
        <v>18</v>
      </c>
      <c r="W44" s="53">
        <v>29</v>
      </c>
      <c r="X44" s="19">
        <v>2</v>
      </c>
      <c r="Y44" s="56">
        <v>43</v>
      </c>
      <c r="AA44" s="56">
        <v>34</v>
      </c>
      <c r="AC44" s="56"/>
      <c r="AE44" s="53">
        <v>14</v>
      </c>
      <c r="AF44" s="23">
        <v>18</v>
      </c>
      <c r="AG44" s="53"/>
      <c r="AI44" s="53"/>
      <c r="AK44" s="53">
        <v>16</v>
      </c>
      <c r="AL44" s="23">
        <v>15</v>
      </c>
      <c r="AM44" s="56">
        <v>38</v>
      </c>
      <c r="AO44" s="56">
        <v>42</v>
      </c>
      <c r="AP44" s="44"/>
      <c r="AQ44" s="53" t="s">
        <v>331</v>
      </c>
      <c r="AS44" s="53">
        <v>15</v>
      </c>
      <c r="AT44" s="52">
        <v>16</v>
      </c>
      <c r="AU44" s="53">
        <v>49</v>
      </c>
      <c r="AW44" s="53">
        <v>27</v>
      </c>
      <c r="AX44" s="52">
        <v>4</v>
      </c>
      <c r="AY44" s="53" t="s">
        <v>331</v>
      </c>
      <c r="BA44" s="53">
        <v>39</v>
      </c>
      <c r="BC44" s="53" t="s">
        <v>19</v>
      </c>
      <c r="BE44" s="53">
        <v>49</v>
      </c>
      <c r="BK44" s="53">
        <v>37</v>
      </c>
      <c r="BO44" s="53">
        <v>16</v>
      </c>
      <c r="BQ44" s="26">
        <f>+D44+F44+H44+J44+L44+N44+P44+R44+T44+V44+Z44+X44+AB44+AD44+AF44+AH44+AJ44+AL44+AN44+AP44+AR44+AT44+AV44+AX44+AZ44+BB44+BD44+BF44+BH44+BJ44+BL44+BN44+BP44</f>
        <v>96</v>
      </c>
      <c r="BR44" s="53">
        <f>+F44+J44+X44+AB44+AF44+AL44+AT44+BL44+BP44</f>
        <v>74</v>
      </c>
      <c r="BS44" s="53">
        <f>+D44+H44+R44+Z44+AV44+BJ44</f>
        <v>0</v>
      </c>
      <c r="BT44" s="53">
        <f>+P44+AJ44+AN44+AR44+BB44+BH44</f>
        <v>0</v>
      </c>
      <c r="BU44" s="53">
        <f>+L44+N44+T44+AH44+AP44+AZ44+BF44+BN44</f>
        <v>0</v>
      </c>
      <c r="BV44" s="26">
        <f>+V44+AX44+BD44</f>
        <v>22</v>
      </c>
    </row>
    <row r="45" spans="1:74" ht="15">
      <c r="A45" s="77" t="s">
        <v>73</v>
      </c>
      <c r="B45" s="74" t="s">
        <v>5</v>
      </c>
      <c r="C45" s="27">
        <v>50</v>
      </c>
      <c r="E45" s="53"/>
      <c r="G45" s="53"/>
      <c r="I45" s="53"/>
      <c r="K45" s="25">
        <v>5</v>
      </c>
      <c r="L45" s="5">
        <v>45</v>
      </c>
      <c r="M45" s="25">
        <v>9</v>
      </c>
      <c r="N45" s="5">
        <v>29</v>
      </c>
      <c r="O45" s="53">
        <v>4</v>
      </c>
      <c r="P45" s="5">
        <v>50</v>
      </c>
      <c r="Q45" s="53"/>
      <c r="S45" s="53">
        <v>7</v>
      </c>
      <c r="T45" s="15">
        <v>36</v>
      </c>
      <c r="U45" s="53">
        <v>4</v>
      </c>
      <c r="V45" s="15">
        <v>50</v>
      </c>
      <c r="W45" s="53"/>
      <c r="Y45" s="53"/>
      <c r="AA45" s="53"/>
      <c r="AC45" s="53">
        <v>5</v>
      </c>
      <c r="AD45" s="23">
        <v>30</v>
      </c>
      <c r="AE45" s="53"/>
      <c r="AG45" s="53">
        <v>3</v>
      </c>
      <c r="AH45" s="23">
        <v>60</v>
      </c>
      <c r="AI45" s="56" t="s">
        <v>331</v>
      </c>
      <c r="AK45" s="56"/>
      <c r="AM45" s="53">
        <v>3</v>
      </c>
      <c r="AN45" s="23">
        <v>60</v>
      </c>
      <c r="AO45" s="53">
        <v>9</v>
      </c>
      <c r="AP45" s="23">
        <v>29</v>
      </c>
      <c r="AQ45" s="53" t="s">
        <v>331</v>
      </c>
      <c r="AU45" s="53">
        <v>15</v>
      </c>
      <c r="AV45" s="52">
        <v>16</v>
      </c>
      <c r="AW45" s="53">
        <v>9</v>
      </c>
      <c r="AX45" s="52">
        <v>29</v>
      </c>
      <c r="AY45" s="53">
        <v>13</v>
      </c>
      <c r="AZ45" s="52">
        <v>20</v>
      </c>
      <c r="BA45" s="53">
        <v>9</v>
      </c>
      <c r="BB45" s="52">
        <v>29</v>
      </c>
      <c r="BC45" s="53">
        <v>29</v>
      </c>
      <c r="BD45" s="52">
        <v>2</v>
      </c>
      <c r="BE45" s="53">
        <v>22</v>
      </c>
      <c r="BF45" s="52">
        <v>9</v>
      </c>
      <c r="BG45" s="53">
        <v>28</v>
      </c>
      <c r="BH45" s="65">
        <v>3</v>
      </c>
      <c r="BI45" s="53">
        <v>14</v>
      </c>
      <c r="BJ45" s="73">
        <v>18</v>
      </c>
      <c r="BM45" s="53">
        <v>6</v>
      </c>
      <c r="BN45" s="73">
        <v>40</v>
      </c>
      <c r="BO45" s="53">
        <v>19</v>
      </c>
      <c r="BQ45" s="26">
        <f>+D45+F45+H45+J45+L45+N45+P45+R45+T45+V45+Z45+X45+AB45+AD45+AF45+AH45+AJ45+AL45+AN45+AP45+AR45+AT45+AV45+AX45+AZ45+BB45+BD45+BF45+BH45+BJ45+BL45+BN45+BP45</f>
        <v>555</v>
      </c>
      <c r="BR45" s="53">
        <f>+F45+J45+X45+AB45+AF45+AL45+AT45+BL45+BP45</f>
        <v>0</v>
      </c>
      <c r="BS45" s="53">
        <f>+D45+H45+R45+Z45+AV45+BJ45</f>
        <v>34</v>
      </c>
      <c r="BT45" s="53">
        <f>+P45+AJ45+AN45+AR45+BB45+BH45</f>
        <v>142</v>
      </c>
      <c r="BU45" s="53">
        <f>+L45+N45+T45+AH45+AP45+AZ45+BF45+BN45</f>
        <v>268</v>
      </c>
      <c r="BV45" s="26">
        <f>+V45+AX45+BD45</f>
        <v>81</v>
      </c>
    </row>
    <row r="46" spans="1:74" ht="15">
      <c r="A46" s="55" t="s">
        <v>79</v>
      </c>
      <c r="B46" s="57" t="s">
        <v>14</v>
      </c>
      <c r="C46" s="27">
        <v>56</v>
      </c>
      <c r="E46" s="25">
        <v>24</v>
      </c>
      <c r="F46" s="5">
        <v>7</v>
      </c>
      <c r="G46" s="27">
        <v>43</v>
      </c>
      <c r="I46" s="27">
        <v>44</v>
      </c>
      <c r="K46" s="25">
        <v>17</v>
      </c>
      <c r="L46" s="5">
        <v>14</v>
      </c>
      <c r="M46" s="27">
        <v>32</v>
      </c>
      <c r="O46" s="27" t="s">
        <v>331</v>
      </c>
      <c r="Q46" s="27"/>
      <c r="S46" s="53">
        <v>28</v>
      </c>
      <c r="T46" s="15">
        <v>3</v>
      </c>
      <c r="U46" s="53">
        <v>19</v>
      </c>
      <c r="V46" s="15">
        <v>12</v>
      </c>
      <c r="W46" s="53">
        <v>22</v>
      </c>
      <c r="X46" s="19">
        <v>9</v>
      </c>
      <c r="Y46" s="53"/>
      <c r="AA46" s="53"/>
      <c r="AC46" s="53"/>
      <c r="AE46" s="56">
        <v>31</v>
      </c>
      <c r="AG46" s="53">
        <v>25</v>
      </c>
      <c r="AH46" s="23">
        <v>6</v>
      </c>
      <c r="AI46" s="53">
        <v>28</v>
      </c>
      <c r="AJ46" s="23">
        <v>3</v>
      </c>
      <c r="AK46" s="56">
        <v>31</v>
      </c>
      <c r="AM46" s="56">
        <v>35</v>
      </c>
      <c r="AO46" s="53">
        <v>20</v>
      </c>
      <c r="AP46" s="23">
        <v>11</v>
      </c>
      <c r="AQ46" s="53">
        <v>35</v>
      </c>
      <c r="AS46" s="56">
        <v>47</v>
      </c>
      <c r="AW46" s="53">
        <v>16</v>
      </c>
      <c r="AX46" s="52">
        <v>15</v>
      </c>
      <c r="AY46" s="53">
        <v>23</v>
      </c>
      <c r="AZ46" s="52">
        <v>8</v>
      </c>
      <c r="BA46" s="53">
        <v>35</v>
      </c>
      <c r="BC46" s="53">
        <v>17</v>
      </c>
      <c r="BD46" s="52">
        <v>14</v>
      </c>
      <c r="BE46" s="53">
        <v>30</v>
      </c>
      <c r="BF46" s="52">
        <v>1</v>
      </c>
      <c r="BG46" s="53">
        <v>38</v>
      </c>
      <c r="BQ46" s="26">
        <f>+D46+F46+H46+J46+L46+N46+P46+R46+T46+V46+Z46+X46+AB46+AD46+AF46+AH46+AJ46+AL46+AN46+AP46+AR46+AT46+AV46+AX46+AZ46+BB46+BD46+BF46+BH46+BJ46+BL46+BN46+BP46</f>
        <v>103</v>
      </c>
      <c r="BR46" s="53">
        <f>+F46+J46+X46+AB46+AF46+AL46+AT46+BL46+BP46</f>
        <v>16</v>
      </c>
      <c r="BS46" s="53">
        <f>+D46+H46+R46+Z46+AV46+BJ46</f>
        <v>0</v>
      </c>
      <c r="BT46" s="53">
        <f>+P46+AJ46+AN46+AR46+BB46+BH46</f>
        <v>3</v>
      </c>
      <c r="BU46" s="53">
        <f>+L46+N46+T46+AH46+AP46+AZ46+BF46+BN46</f>
        <v>43</v>
      </c>
      <c r="BV46" s="26">
        <f>+V46+AX46+BD46</f>
        <v>41</v>
      </c>
    </row>
    <row r="47" spans="1:74" ht="15">
      <c r="A47" s="77" t="s">
        <v>65</v>
      </c>
      <c r="B47" s="74" t="s">
        <v>13</v>
      </c>
      <c r="C47" s="27">
        <v>36</v>
      </c>
      <c r="E47" s="53"/>
      <c r="G47" s="27" t="s">
        <v>7</v>
      </c>
      <c r="I47" s="53"/>
      <c r="K47" s="53"/>
      <c r="M47" s="53"/>
      <c r="O47" s="53"/>
      <c r="Q47" s="53"/>
      <c r="S47" s="53"/>
      <c r="U47" s="53"/>
      <c r="W47" s="53"/>
      <c r="Y47" s="53"/>
      <c r="AA47" s="53"/>
      <c r="AC47" s="53"/>
      <c r="AE47" s="53"/>
      <c r="AG47" s="53"/>
      <c r="AI47" s="53"/>
      <c r="AK47" s="53"/>
      <c r="AM47" s="53"/>
      <c r="AO47" s="53"/>
      <c r="BQ47" s="26">
        <f>+D47+F47+H47+J47+L47+N47+P47+R47+T47+V47+Z47+X47+AB47+AD47+AF47+AH47+AJ47+AL47+AN47+AP47+AR47+AT47+AV47+AX47+AZ47+BB47+BD47+BF47+BH47+BJ47+BL47+BN47+BP47</f>
        <v>0</v>
      </c>
      <c r="BR47" s="53">
        <f>+F47+J47+X47+AB47+AF47+AL47+AT47+BL47+BP47</f>
        <v>0</v>
      </c>
      <c r="BS47" s="53">
        <f>+D47+H47+R47+Z47+AV47+BJ47</f>
        <v>0</v>
      </c>
      <c r="BT47" s="53">
        <f>+P47+AJ47+AN47+AR47+BB47+BH47</f>
        <v>0</v>
      </c>
      <c r="BU47" s="53">
        <f>+L47+N47+T47+AH47+AP47+AZ47+BF47+BN47</f>
        <v>0</v>
      </c>
      <c r="BV47" s="26">
        <f>+V47+AX47+BD47</f>
        <v>0</v>
      </c>
    </row>
    <row r="48" spans="1:74" ht="15">
      <c r="A48" s="77" t="s">
        <v>35</v>
      </c>
      <c r="B48" s="74" t="s">
        <v>5</v>
      </c>
      <c r="C48" s="25" t="s">
        <v>19</v>
      </c>
      <c r="E48" s="22"/>
      <c r="G48" s="53">
        <v>6</v>
      </c>
      <c r="H48" s="5">
        <v>40</v>
      </c>
      <c r="I48" s="53"/>
      <c r="K48" s="25">
        <v>10</v>
      </c>
      <c r="L48" s="5">
        <v>26</v>
      </c>
      <c r="M48" s="27" t="s">
        <v>331</v>
      </c>
      <c r="O48" s="53">
        <v>5</v>
      </c>
      <c r="P48" s="5">
        <v>45</v>
      </c>
      <c r="Q48" s="53">
        <v>9</v>
      </c>
      <c r="R48" s="5">
        <v>29</v>
      </c>
      <c r="S48" s="53">
        <v>14</v>
      </c>
      <c r="T48" s="15">
        <v>18</v>
      </c>
      <c r="U48" s="53">
        <v>24</v>
      </c>
      <c r="V48" s="15">
        <v>7</v>
      </c>
      <c r="W48" s="53"/>
      <c r="Y48" s="53">
        <v>16</v>
      </c>
      <c r="Z48" s="17">
        <v>15</v>
      </c>
      <c r="AA48" s="53"/>
      <c r="AC48" s="53">
        <v>9</v>
      </c>
      <c r="AD48" s="23">
        <v>15</v>
      </c>
      <c r="AE48" s="53"/>
      <c r="AG48" s="53">
        <v>5</v>
      </c>
      <c r="AH48" s="23">
        <v>45</v>
      </c>
      <c r="AI48" s="56" t="s">
        <v>331</v>
      </c>
      <c r="AK48" s="56"/>
      <c r="AM48" s="53">
        <v>6</v>
      </c>
      <c r="AN48" s="23">
        <v>40</v>
      </c>
      <c r="AO48" s="53">
        <v>4</v>
      </c>
      <c r="AP48" s="23">
        <v>50</v>
      </c>
      <c r="AQ48" s="53" t="s">
        <v>331</v>
      </c>
      <c r="AU48" s="53">
        <v>6</v>
      </c>
      <c r="AV48" s="52">
        <v>40</v>
      </c>
      <c r="AW48" s="53">
        <v>16</v>
      </c>
      <c r="AX48" s="52">
        <v>15</v>
      </c>
      <c r="AY48" s="53">
        <v>8</v>
      </c>
      <c r="AZ48" s="52">
        <v>32</v>
      </c>
      <c r="BA48" s="53">
        <v>16</v>
      </c>
      <c r="BB48" s="52">
        <v>15</v>
      </c>
      <c r="BC48" s="53">
        <v>10</v>
      </c>
      <c r="BD48" s="52">
        <v>26</v>
      </c>
      <c r="BE48" s="53">
        <v>27</v>
      </c>
      <c r="BF48" s="52">
        <v>4</v>
      </c>
      <c r="BG48" s="53">
        <v>20</v>
      </c>
      <c r="BH48" s="65">
        <v>11</v>
      </c>
      <c r="BI48" s="53">
        <v>21</v>
      </c>
      <c r="BJ48" s="73">
        <v>10</v>
      </c>
      <c r="BM48" s="53" t="s">
        <v>331</v>
      </c>
      <c r="BQ48" s="26">
        <f>+D48+F48+H48+J48+L48+N48+P48+R48+T48+V48+Z48+X48+AB48+AD48+AF48+AH48+AJ48+AL48+AN48+AP48+AR48+AT48+AV48+AX48+AZ48+BB48+BD48+BF48+BH48+BJ48+BL48+BN48+BP48</f>
        <v>483</v>
      </c>
      <c r="BR48" s="53">
        <f>+F48+J48+X48+AB48+AF48+AL48+AT48+BL48+BP48</f>
        <v>0</v>
      </c>
      <c r="BS48" s="53">
        <f>+D48+H48+R48+Z48+AV48+BJ48</f>
        <v>134</v>
      </c>
      <c r="BT48" s="53">
        <f>+P48+AJ48+AN48+AR48+BB48+BH48</f>
        <v>111</v>
      </c>
      <c r="BU48" s="53">
        <f>+L48+N48+T48+AH48+AP48+AZ48+BF48+BN48</f>
        <v>175</v>
      </c>
      <c r="BV48" s="26">
        <f>+V48+AX48+BD48</f>
        <v>48</v>
      </c>
    </row>
    <row r="49" spans="1:74" ht="15">
      <c r="A49" s="66" t="s">
        <v>361</v>
      </c>
      <c r="B49" s="66" t="s">
        <v>11</v>
      </c>
      <c r="C49" s="22"/>
      <c r="E49" s="53"/>
      <c r="G49" s="53"/>
      <c r="I49" s="53"/>
      <c r="K49" s="27">
        <v>47</v>
      </c>
      <c r="M49" s="27">
        <v>42</v>
      </c>
      <c r="O49" s="27">
        <v>34</v>
      </c>
      <c r="Q49" s="27"/>
      <c r="S49" s="27"/>
      <c r="U49" s="27"/>
      <c r="W49" s="27"/>
      <c r="Y49" s="27"/>
      <c r="AA49" s="27"/>
      <c r="AC49" s="27"/>
      <c r="AE49" s="27"/>
      <c r="AG49" s="27"/>
      <c r="AI49" s="27"/>
      <c r="AK49" s="27"/>
      <c r="AM49" s="27"/>
      <c r="AO49" s="27"/>
      <c r="BQ49" s="26">
        <f>+D49+F49+H49+J49+L49+N49+P49+R49+T49+V49+Z49+X49+AB49+AD49+AF49+AH49+AJ49+AL49+AN49+AP49+AR49+AT49+AV49+AX49+AZ49+BB49+BD49+BF49+BH49+BJ49+BL49+BN49+BP49</f>
        <v>0</v>
      </c>
      <c r="BR49" s="53">
        <f>+F49+J49+X49+AB49+AF49+AL49+AT49+BL49+BP49</f>
        <v>0</v>
      </c>
      <c r="BS49" s="53">
        <f>+D49+H49+R49+Z49+AV49+BJ49</f>
        <v>0</v>
      </c>
      <c r="BT49" s="53">
        <f>+P49+AJ49+AN49+AR49+BB49+BH49</f>
        <v>0</v>
      </c>
      <c r="BU49" s="53">
        <f>+L49+N49+T49+AH49+AP49+AZ49+BF49+BN49</f>
        <v>0</v>
      </c>
      <c r="BV49" s="26">
        <f>+V49+AX49+BD49</f>
        <v>0</v>
      </c>
    </row>
    <row r="50" spans="1:74" ht="15">
      <c r="A50" s="77" t="s">
        <v>66</v>
      </c>
      <c r="B50" s="74" t="s">
        <v>8</v>
      </c>
      <c r="C50" s="27">
        <v>41</v>
      </c>
      <c r="E50" s="53"/>
      <c r="G50" s="56"/>
      <c r="I50" s="56"/>
      <c r="K50" s="56"/>
      <c r="M50" s="56"/>
      <c r="O50" s="56"/>
      <c r="Q50" s="56">
        <v>50</v>
      </c>
      <c r="S50" s="56"/>
      <c r="U50" s="56"/>
      <c r="W50" s="56"/>
      <c r="Y50" s="56">
        <v>33</v>
      </c>
      <c r="AA50" s="56"/>
      <c r="AC50" s="56"/>
      <c r="AE50" s="56"/>
      <c r="AG50" s="56"/>
      <c r="AI50" s="56"/>
      <c r="AK50" s="56"/>
      <c r="AM50" s="56"/>
      <c r="AO50" s="56"/>
      <c r="AU50" s="53">
        <v>26</v>
      </c>
      <c r="AV50" s="52">
        <v>5</v>
      </c>
      <c r="BQ50" s="26">
        <f>+D50+F50+H50+J50+L50+N50+P50+R50+T50+V50+Z50+X50+AB50+AD50+AF50+AH50+AJ50+AL50+AN50+AP50+AR50+AT50+AV50+AX50+AZ50+BB50+BD50+BF50+BH50+BJ50+BL50+BN50+BP50</f>
        <v>5</v>
      </c>
      <c r="BR50" s="53">
        <f>+F50+J50+X50+AB50+AF50+AL50+AT50+BL50+BP50</f>
        <v>0</v>
      </c>
      <c r="BS50" s="53">
        <f>+D50+H50+R50+Z50+AV50+BJ50</f>
        <v>5</v>
      </c>
      <c r="BT50" s="53">
        <f>+P50+AJ50+AN50+AR50+BB50+BH50</f>
        <v>0</v>
      </c>
      <c r="BU50" s="53">
        <f>+L50+N50+T50+AH50+AP50+AZ50+BF50+BN50</f>
        <v>0</v>
      </c>
      <c r="BV50" s="26">
        <f>+V50+AX50+BD50</f>
        <v>0</v>
      </c>
    </row>
    <row r="51" spans="1:74" ht="15">
      <c r="A51" s="77" t="s">
        <v>56</v>
      </c>
      <c r="B51" s="57" t="s">
        <v>9</v>
      </c>
      <c r="C51" s="25">
        <v>13</v>
      </c>
      <c r="D51" s="5">
        <v>20</v>
      </c>
      <c r="E51" s="25">
        <v>16</v>
      </c>
      <c r="F51" s="5">
        <v>15</v>
      </c>
      <c r="G51" s="27">
        <v>33</v>
      </c>
      <c r="I51" s="53">
        <v>15</v>
      </c>
      <c r="J51" s="5">
        <v>16</v>
      </c>
      <c r="K51" s="53"/>
      <c r="M51" s="53"/>
      <c r="O51" s="53">
        <v>27</v>
      </c>
      <c r="P51" s="5">
        <v>4</v>
      </c>
      <c r="Q51" s="53">
        <v>5</v>
      </c>
      <c r="R51" s="5">
        <v>45</v>
      </c>
      <c r="S51" s="56">
        <v>46</v>
      </c>
      <c r="U51" s="53">
        <v>12</v>
      </c>
      <c r="V51" s="15">
        <v>22</v>
      </c>
      <c r="W51" s="27" t="s">
        <v>7</v>
      </c>
      <c r="Y51" s="53">
        <v>23</v>
      </c>
      <c r="Z51" s="17">
        <v>8</v>
      </c>
      <c r="AA51" s="56">
        <v>33</v>
      </c>
      <c r="AC51" s="56"/>
      <c r="AE51" s="56" t="s">
        <v>7</v>
      </c>
      <c r="AG51" s="56"/>
      <c r="AI51" s="53">
        <v>30</v>
      </c>
      <c r="AJ51" s="23">
        <v>1</v>
      </c>
      <c r="AK51" s="56">
        <v>33</v>
      </c>
      <c r="AM51" s="56"/>
      <c r="AO51" s="53"/>
      <c r="AS51" s="53">
        <v>7</v>
      </c>
      <c r="AT51" s="52">
        <v>36</v>
      </c>
      <c r="AU51" s="53">
        <v>29</v>
      </c>
      <c r="AV51" s="52">
        <v>2</v>
      </c>
      <c r="AW51" s="53">
        <v>19</v>
      </c>
      <c r="AX51" s="52">
        <v>12</v>
      </c>
      <c r="BA51" s="53">
        <v>36</v>
      </c>
      <c r="BC51" s="53">
        <v>17</v>
      </c>
      <c r="BD51" s="52">
        <v>14</v>
      </c>
      <c r="BI51" s="53">
        <v>19</v>
      </c>
      <c r="BJ51" s="73">
        <v>12</v>
      </c>
      <c r="BK51" s="53" t="s">
        <v>7</v>
      </c>
      <c r="BO51" s="53">
        <v>14</v>
      </c>
      <c r="BP51" s="73">
        <v>18</v>
      </c>
      <c r="BQ51" s="26">
        <f>+D51+F51+H51+J51+L51+N51+P51+R51+T51+V51+Z51+X51+AB51+AD51+AF51+AH51+AJ51+AL51+AN51+AP51+AR51+AT51+AV51+AX51+AZ51+BB51+BD51+BF51+BH51+BJ51+BL51+BN51+BP51</f>
        <v>225</v>
      </c>
      <c r="BR51" s="53">
        <f>+F51+J51+X51+AB51+AF51+AL51+AT51+BL51+BP51</f>
        <v>85</v>
      </c>
      <c r="BS51" s="53">
        <f>+D51+H51+R51+Z51+AV51+BJ51</f>
        <v>87</v>
      </c>
      <c r="BT51" s="53">
        <f>+P51+AJ51+AN51+AR51+BB51+BH51</f>
        <v>5</v>
      </c>
      <c r="BU51" s="53">
        <f>+L51+N51+T51+AH51+AP51+AZ51+BF51+BN51</f>
        <v>0</v>
      </c>
      <c r="BV51" s="26">
        <f>+V51+AX51+BD51</f>
        <v>48</v>
      </c>
    </row>
    <row r="52" spans="1:74" ht="15">
      <c r="A52" s="77" t="s">
        <v>148</v>
      </c>
      <c r="B52" s="74" t="s">
        <v>2</v>
      </c>
      <c r="C52" s="22"/>
      <c r="E52" s="27">
        <v>51</v>
      </c>
      <c r="G52" s="53"/>
      <c r="I52" s="53"/>
      <c r="K52" s="53"/>
      <c r="M52" s="53"/>
      <c r="O52" s="53"/>
      <c r="Q52" s="53"/>
      <c r="S52" s="53"/>
      <c r="U52" s="53"/>
      <c r="W52" s="53"/>
      <c r="Y52" s="53"/>
      <c r="AA52" s="53"/>
      <c r="AC52" s="53"/>
      <c r="AE52" s="53"/>
      <c r="AG52" s="53"/>
      <c r="AI52" s="53"/>
      <c r="AK52" s="53"/>
      <c r="AM52" s="53"/>
      <c r="AO52" s="53"/>
      <c r="BQ52" s="26">
        <f>+D52+F52+H52+J52+L52+N52+P52+R52+T52+V52+Z52+X52+AB52+AD52+AF52+AH52+AJ52+AL52+AN52+AP52+AR52+AT52+AV52+AX52+AZ52+BB52+BD52+BF52+BH52+BJ52+BL52+BN52+BP52</f>
        <v>0</v>
      </c>
      <c r="BR52" s="53">
        <f>+F52+J52+X52+AB52+AF52+AL52+AT52+BL52+BP52</f>
        <v>0</v>
      </c>
      <c r="BS52" s="53">
        <f>+D52+H52+R52+Z52+AV52+BJ52</f>
        <v>0</v>
      </c>
      <c r="BT52" s="53">
        <f>+P52+AJ52+AN52+AR52+BB52+BH52</f>
        <v>0</v>
      </c>
      <c r="BU52" s="53">
        <f>+L52+N52+T52+AH52+AP52+AZ52+BF52+BN52</f>
        <v>0</v>
      </c>
      <c r="BV52" s="26">
        <f>+V52+AX52+BD52</f>
        <v>0</v>
      </c>
    </row>
    <row r="53" spans="1:74" ht="15">
      <c r="A53" s="77" t="s">
        <v>80</v>
      </c>
      <c r="B53" s="74" t="s">
        <v>17</v>
      </c>
      <c r="C53" s="27">
        <v>49</v>
      </c>
      <c r="E53" s="53"/>
      <c r="G53" s="53"/>
      <c r="I53" s="53"/>
      <c r="K53" s="53"/>
      <c r="M53" s="53"/>
      <c r="O53" s="53"/>
      <c r="Q53" s="53"/>
      <c r="S53" s="53"/>
      <c r="U53" s="53"/>
      <c r="W53" s="56"/>
      <c r="Y53" s="56">
        <v>42</v>
      </c>
      <c r="AA53" s="56" t="s">
        <v>7</v>
      </c>
      <c r="AC53" s="56"/>
      <c r="AE53" s="56"/>
      <c r="AG53" s="56"/>
      <c r="AI53" s="56"/>
      <c r="AK53" s="56"/>
      <c r="AM53" s="56"/>
      <c r="AO53" s="56"/>
      <c r="AU53" s="53">
        <v>32</v>
      </c>
      <c r="BQ53" s="26">
        <f>+D53+F53+H53+J53+L53+N53+P53+R53+T53+V53+Z53+X53+AB53+AD53+AF53+AH53+AJ53+AL53+AN53+AP53+AR53+AT53+AV53+AX53+AZ53+BB53+BD53+BF53+BH53+BJ53+BL53+BN53+BP53</f>
        <v>0</v>
      </c>
      <c r="BR53" s="53">
        <f>+F53+J53+X53+AB53+AF53+AL53+AT53+BL53+BP53</f>
        <v>0</v>
      </c>
      <c r="BS53" s="53">
        <f>+D53+H53+R53+Z53+AV53+BJ53</f>
        <v>0</v>
      </c>
      <c r="BT53" s="53">
        <f>+P53+AJ53+AN53+AR53+BB53+BH53</f>
        <v>0</v>
      </c>
      <c r="BU53" s="53">
        <f>+L53+N53+T53+AH53+AP53+AZ53+BF53+BN53</f>
        <v>0</v>
      </c>
      <c r="BV53" s="26">
        <f>+V53+AX53+BD53</f>
        <v>0</v>
      </c>
    </row>
    <row r="54" spans="1:74" ht="15">
      <c r="A54" s="62" t="s">
        <v>118</v>
      </c>
      <c r="B54" s="74" t="s">
        <v>113</v>
      </c>
      <c r="C54" s="53"/>
      <c r="E54" s="27">
        <v>66</v>
      </c>
      <c r="G54" s="53"/>
      <c r="I54" s="56"/>
      <c r="K54" s="56"/>
      <c r="M54" s="56"/>
      <c r="O54" s="56"/>
      <c r="Q54" s="56"/>
      <c r="S54" s="56"/>
      <c r="U54" s="56"/>
      <c r="W54" s="56"/>
      <c r="Y54" s="56"/>
      <c r="AA54" s="56"/>
      <c r="AC54" s="56"/>
      <c r="AE54" s="56"/>
      <c r="AG54" s="56"/>
      <c r="AI54" s="56"/>
      <c r="AK54" s="56"/>
      <c r="AM54" s="56"/>
      <c r="AO54" s="56"/>
      <c r="BQ54" s="26">
        <f>+D54+F54+H54+J54+L54+N54+P54+R54+T54+V54+Z54+X54+AB54+AD54+AF54+AH54+AJ54+AL54+AN54+AP54+AR54+AT54+AV54+AX54+AZ54+BB54+BD54+BF54+BH54+BJ54+BL54+BN54+BP54</f>
        <v>0</v>
      </c>
      <c r="BR54" s="53">
        <f>+F54+J54+X54+AB54+AF54+AL54+AT54+BL54+BP54</f>
        <v>0</v>
      </c>
      <c r="BS54" s="53">
        <f>+D54+H54+R54+Z54+AV54+BJ54</f>
        <v>0</v>
      </c>
      <c r="BT54" s="53">
        <f>+P54+AJ54+AN54+AR54+BB54+BH54</f>
        <v>0</v>
      </c>
      <c r="BU54" s="53">
        <f>+L54+N54+T54+AH54+AP54+AZ54+BF54+BN54</f>
        <v>0</v>
      </c>
      <c r="BV54" s="26">
        <f>+V54+AX54+BD54</f>
        <v>0</v>
      </c>
    </row>
    <row r="55" spans="1:74" ht="15">
      <c r="A55" s="66" t="s">
        <v>393</v>
      </c>
      <c r="B55" s="66" t="s">
        <v>1</v>
      </c>
      <c r="C55" s="22"/>
      <c r="E55" s="53"/>
      <c r="G55" s="53"/>
      <c r="I55" s="53"/>
      <c r="K55" s="53"/>
      <c r="M55" s="27">
        <v>44</v>
      </c>
      <c r="O55" s="27"/>
      <c r="Q55" s="27"/>
      <c r="S55" s="27"/>
      <c r="U55" s="27"/>
      <c r="W55" s="27"/>
      <c r="Y55" s="27"/>
      <c r="AA55" s="27"/>
      <c r="AC55" s="27"/>
      <c r="AE55" s="27"/>
      <c r="AG55" s="56">
        <v>43</v>
      </c>
      <c r="AI55" s="56"/>
      <c r="AK55" s="56"/>
      <c r="AM55" s="56"/>
      <c r="AO55" s="53">
        <v>25</v>
      </c>
      <c r="AP55" s="23">
        <v>6</v>
      </c>
      <c r="AQ55" s="53">
        <v>29</v>
      </c>
      <c r="AR55" s="52">
        <v>2</v>
      </c>
      <c r="AY55" s="53" t="s">
        <v>331</v>
      </c>
      <c r="BE55" s="53" t="s">
        <v>329</v>
      </c>
      <c r="BQ55" s="26">
        <f>+D55+F55+H55+J55+L55+N55+P55+R55+T55+V55+Z55+X55+AB55+AD55+AF55+AH55+AJ55+AL55+AN55+AP55+AR55+AT55+AV55+AX55+AZ55+BB55+BD55+BF55+BH55+BJ55+BL55+BN55+BP55</f>
        <v>8</v>
      </c>
      <c r="BR55" s="53">
        <f>+F55+J55+X55+AB55+AF55+AL55+AT55+BL55+BP55</f>
        <v>0</v>
      </c>
      <c r="BS55" s="53">
        <f>+D55+H55+R55+Z55+AV55+BJ55</f>
        <v>0</v>
      </c>
      <c r="BT55" s="53">
        <f>+P55+AJ55+AN55+AR55+BB55+BH55</f>
        <v>2</v>
      </c>
      <c r="BU55" s="53">
        <f>+L55+N55+T55+AH55+AP55+AZ55+BF55+BN55</f>
        <v>6</v>
      </c>
      <c r="BV55" s="26">
        <f>+V55+AX55+BD55</f>
        <v>0</v>
      </c>
    </row>
    <row r="56" spans="1:74" ht="15">
      <c r="A56" s="74" t="s">
        <v>124</v>
      </c>
      <c r="B56" s="74" t="s">
        <v>13</v>
      </c>
      <c r="C56" s="22"/>
      <c r="E56" s="25">
        <v>20</v>
      </c>
      <c r="F56" s="5">
        <v>11</v>
      </c>
      <c r="G56" s="53"/>
      <c r="I56" s="27" t="s">
        <v>7</v>
      </c>
      <c r="K56" s="27"/>
      <c r="M56" s="27"/>
      <c r="O56" s="27"/>
      <c r="Q56" s="27"/>
      <c r="S56" s="27"/>
      <c r="U56" s="27"/>
      <c r="W56" s="27" t="s">
        <v>7</v>
      </c>
      <c r="Y56" s="27"/>
      <c r="AA56" s="53">
        <v>3</v>
      </c>
      <c r="AB56" s="23">
        <v>60</v>
      </c>
      <c r="AC56" s="53"/>
      <c r="AE56" s="53" t="s">
        <v>19</v>
      </c>
      <c r="AG56" s="53"/>
      <c r="AI56" s="53"/>
      <c r="AK56" s="53" t="s">
        <v>19</v>
      </c>
      <c r="AM56" s="53"/>
      <c r="AO56" s="53"/>
      <c r="AS56" s="56">
        <v>50</v>
      </c>
      <c r="BK56" s="53">
        <v>14</v>
      </c>
      <c r="BL56" s="73">
        <v>18</v>
      </c>
      <c r="BO56" s="53">
        <v>7</v>
      </c>
      <c r="BP56" s="73">
        <v>36</v>
      </c>
      <c r="BQ56" s="26">
        <f>+D56+F56+H56+J56+L56+N56+P56+R56+T56+V56+Z56+X56+AB56+AD56+AF56+AH56+AJ56+AL56+AN56+AP56+AR56+AT56+AV56+AX56+AZ56+BB56+BD56+BF56+BH56+BJ56+BL56+BN56+BP56</f>
        <v>125</v>
      </c>
      <c r="BR56" s="53">
        <f>+F56+J56+X56+AB56+AF56+AL56+AT56+BL56+BP56</f>
        <v>125</v>
      </c>
      <c r="BS56" s="53">
        <f>+D56+H56+R56+Z56+AV56+BJ56</f>
        <v>0</v>
      </c>
      <c r="BT56" s="53">
        <f>+P56+AJ56+AN56+AR56+BB56+BH56</f>
        <v>0</v>
      </c>
      <c r="BU56" s="53">
        <f>+L56+N56+T56+AH56+AP56+AZ56+BF56+BN56</f>
        <v>0</v>
      </c>
      <c r="BV56" s="26">
        <f>+V56+AX56+BD56</f>
        <v>0</v>
      </c>
    </row>
    <row r="57" spans="1:74" ht="15">
      <c r="A57" s="77" t="s">
        <v>39</v>
      </c>
      <c r="B57" s="74" t="s">
        <v>10</v>
      </c>
      <c r="C57" s="25">
        <v>17</v>
      </c>
      <c r="D57" s="5">
        <v>14</v>
      </c>
      <c r="E57" s="53"/>
      <c r="G57" s="27" t="s">
        <v>7</v>
      </c>
      <c r="I57" s="56"/>
      <c r="K57" s="56"/>
      <c r="M57" s="56"/>
      <c r="O57" s="56"/>
      <c r="Q57" s="53">
        <v>20</v>
      </c>
      <c r="R57" s="5">
        <v>11</v>
      </c>
      <c r="S57" s="53"/>
      <c r="U57" s="53"/>
      <c r="W57" s="53"/>
      <c r="Y57" s="53">
        <v>30</v>
      </c>
      <c r="AA57" s="53"/>
      <c r="AC57" s="53"/>
      <c r="AE57" s="53"/>
      <c r="AG57" s="53"/>
      <c r="AI57" s="53"/>
      <c r="AK57" s="53"/>
      <c r="AM57" s="56" t="s">
        <v>329</v>
      </c>
      <c r="AO57" s="53"/>
      <c r="AU57" s="53">
        <v>13</v>
      </c>
      <c r="AV57" s="52">
        <v>20</v>
      </c>
      <c r="BI57" s="53">
        <v>16</v>
      </c>
      <c r="BJ57" s="73">
        <v>15</v>
      </c>
      <c r="BQ57" s="26">
        <f>+D57+F57+H57+J57+L57+N57+P57+R57+T57+V57+Z57+X57+AB57+AD57+AF57+AH57+AJ57+AL57+AN57+AP57+AR57+AT57+AV57+AX57+AZ57+BB57+BD57+BF57+BH57+BJ57+BL57+BN57+BP57</f>
        <v>60</v>
      </c>
      <c r="BR57" s="53">
        <f>+F57+J57+X57+AB57+AF57+AL57+AT57+BL57+BP57</f>
        <v>0</v>
      </c>
      <c r="BS57" s="53">
        <f>+D57+H57+R57+Z57+AV57+BJ57</f>
        <v>60</v>
      </c>
      <c r="BT57" s="53">
        <f>+P57+AJ57+AN57+AR57+BB57+BH57</f>
        <v>0</v>
      </c>
      <c r="BU57" s="53">
        <f>+L57+N57+T57+AH57+AP57+AZ57+BF57+BN57</f>
        <v>0</v>
      </c>
      <c r="BV57" s="26">
        <f>+V57+AX57+BD57</f>
        <v>0</v>
      </c>
    </row>
    <row r="58" spans="1:74" ht="15">
      <c r="A58" s="77" t="s">
        <v>129</v>
      </c>
      <c r="B58" s="74" t="s">
        <v>8</v>
      </c>
      <c r="C58" s="22"/>
      <c r="E58" s="27">
        <v>61</v>
      </c>
      <c r="G58" s="53"/>
      <c r="I58" s="27">
        <v>42</v>
      </c>
      <c r="K58" s="27"/>
      <c r="M58" s="27"/>
      <c r="O58" s="27"/>
      <c r="Q58" s="27"/>
      <c r="S58" s="27"/>
      <c r="U58" s="27"/>
      <c r="W58" s="27">
        <v>38</v>
      </c>
      <c r="Y58" s="27"/>
      <c r="AA58" s="56">
        <v>45</v>
      </c>
      <c r="AC58" s="56"/>
      <c r="AE58" s="56"/>
      <c r="AG58" s="56"/>
      <c r="AI58" s="56"/>
      <c r="AK58" s="56">
        <v>41</v>
      </c>
      <c r="AM58" s="56"/>
      <c r="AO58" s="56"/>
      <c r="AS58" s="56">
        <v>35</v>
      </c>
      <c r="BQ58" s="26">
        <f>+D58+F58+H58+J58+L58+N58+P58+R58+T58+V58+Z58+X58+AB58+AD58+AF58+AH58+AJ58+AL58+AN58+AP58+AR58+AT58+AV58+AX58+AZ58+BB58+BD58+BF58+BH58+BJ58+BL58+BN58+BP58</f>
        <v>0</v>
      </c>
      <c r="BR58" s="53">
        <f>+F58+J58+X58+AB58+AF58+AL58+AT58+BL58+BP58</f>
        <v>0</v>
      </c>
      <c r="BS58" s="53">
        <f>+D58+H58+R58+Z58+AV58+BJ58</f>
        <v>0</v>
      </c>
      <c r="BT58" s="53">
        <f>+P58+AJ58+AN58+AR58+BB58+BH58</f>
        <v>0</v>
      </c>
      <c r="BU58" s="53">
        <f>+L58+N58+T58+AH58+AP58+AZ58+BF58+BN58</f>
        <v>0</v>
      </c>
      <c r="BV58" s="26">
        <f>+V58+AX58+BD58</f>
        <v>0</v>
      </c>
    </row>
    <row r="59" spans="1:74" ht="15">
      <c r="A59" s="66" t="s">
        <v>386</v>
      </c>
      <c r="B59" s="66" t="s">
        <v>8</v>
      </c>
      <c r="C59" s="22"/>
      <c r="E59" s="53"/>
      <c r="G59" s="53"/>
      <c r="I59" s="53"/>
      <c r="K59" s="25">
        <v>15</v>
      </c>
      <c r="L59" s="5">
        <v>16</v>
      </c>
      <c r="M59" s="25">
        <v>3</v>
      </c>
      <c r="N59" s="5">
        <v>60</v>
      </c>
      <c r="O59" s="53">
        <v>9</v>
      </c>
      <c r="P59" s="5">
        <v>29</v>
      </c>
      <c r="Q59" s="53"/>
      <c r="S59" s="56">
        <v>37</v>
      </c>
      <c r="U59" s="53">
        <v>11</v>
      </c>
      <c r="V59" s="15">
        <v>24</v>
      </c>
      <c r="W59" s="53"/>
      <c r="Y59" s="53"/>
      <c r="AA59" s="53"/>
      <c r="AC59" s="53">
        <v>9</v>
      </c>
      <c r="AD59" s="23">
        <v>15</v>
      </c>
      <c r="AE59" s="53"/>
      <c r="AG59" s="53">
        <v>7</v>
      </c>
      <c r="AH59" s="23">
        <v>36</v>
      </c>
      <c r="AI59" s="53">
        <v>3</v>
      </c>
      <c r="AJ59" s="23">
        <v>60</v>
      </c>
      <c r="AK59" s="53"/>
      <c r="AM59" s="53">
        <v>11</v>
      </c>
      <c r="AN59" s="23">
        <v>24</v>
      </c>
      <c r="AO59" s="56" t="s">
        <v>331</v>
      </c>
      <c r="AQ59" s="53">
        <v>11</v>
      </c>
      <c r="AR59" s="52">
        <v>24</v>
      </c>
      <c r="AW59" s="53">
        <v>13</v>
      </c>
      <c r="AX59" s="52">
        <v>20</v>
      </c>
      <c r="AY59" s="53">
        <v>4</v>
      </c>
      <c r="AZ59" s="52">
        <v>50</v>
      </c>
      <c r="BA59" s="53">
        <v>6</v>
      </c>
      <c r="BB59" s="52">
        <v>40</v>
      </c>
      <c r="BC59" s="53">
        <v>14</v>
      </c>
      <c r="BD59" s="52">
        <v>18</v>
      </c>
      <c r="BE59" s="53">
        <v>14</v>
      </c>
      <c r="BF59" s="52">
        <v>18</v>
      </c>
      <c r="BG59" s="53">
        <v>31</v>
      </c>
      <c r="BM59" s="53">
        <v>19</v>
      </c>
      <c r="BQ59" s="26">
        <f>+D59+F59+H59+J59+L59+N59+P59+R59+T59+V59+Z59+X59+AB59+AD59+AF59+AH59+AJ59+AL59+AN59+AP59+AR59+AT59+AV59+AX59+AZ59+BB59+BD59+BF59+BH59+BJ59+BL59+BN59+BP59</f>
        <v>434</v>
      </c>
      <c r="BR59" s="53">
        <f>+F59+J59+X59+AB59+AF59+AL59+AT59+BL59+BP59</f>
        <v>0</v>
      </c>
      <c r="BS59" s="53">
        <f>+D59+H59+R59+Z59+AV59+BJ59</f>
        <v>0</v>
      </c>
      <c r="BT59" s="53">
        <f>+P59+AJ59+AN59+AR59+BB59+BH59</f>
        <v>177</v>
      </c>
      <c r="BU59" s="53">
        <f>+L59+N59+T59+AH59+AP59+AZ59+BF59+BN59</f>
        <v>180</v>
      </c>
      <c r="BV59" s="26">
        <f>+V59+AX59+BD59</f>
        <v>62</v>
      </c>
    </row>
    <row r="60" spans="1:74" ht="15">
      <c r="A60" s="77" t="s">
        <v>42</v>
      </c>
      <c r="B60" s="74" t="s">
        <v>10</v>
      </c>
      <c r="C60" s="25">
        <v>26</v>
      </c>
      <c r="D60" s="5">
        <v>5</v>
      </c>
      <c r="E60" s="25">
        <v>19</v>
      </c>
      <c r="F60" s="5">
        <v>12</v>
      </c>
      <c r="G60" s="27">
        <v>35</v>
      </c>
      <c r="I60" s="53">
        <v>17</v>
      </c>
      <c r="J60" s="5">
        <v>14</v>
      </c>
      <c r="K60" s="53"/>
      <c r="M60" s="53"/>
      <c r="O60" s="53"/>
      <c r="Q60" s="56">
        <v>40</v>
      </c>
      <c r="S60" s="56"/>
      <c r="U60" s="56"/>
      <c r="W60" s="53">
        <v>15</v>
      </c>
      <c r="X60" s="19">
        <v>16</v>
      </c>
      <c r="Y60" s="56">
        <v>31</v>
      </c>
      <c r="AA60" s="53">
        <v>27</v>
      </c>
      <c r="AC60" s="53"/>
      <c r="AE60" s="56" t="s">
        <v>249</v>
      </c>
      <c r="AG60" s="56"/>
      <c r="AI60" s="56"/>
      <c r="AK60" s="53">
        <v>19</v>
      </c>
      <c r="AL60" s="23">
        <v>12</v>
      </c>
      <c r="AM60" s="56"/>
      <c r="AO60" s="56"/>
      <c r="AS60" s="53">
        <v>16</v>
      </c>
      <c r="AT60" s="52">
        <v>15</v>
      </c>
      <c r="AU60" s="53">
        <v>20</v>
      </c>
      <c r="AV60" s="52">
        <v>11</v>
      </c>
      <c r="BI60" s="56" t="s">
        <v>7</v>
      </c>
      <c r="BK60" s="53">
        <v>18</v>
      </c>
      <c r="BL60" s="73">
        <v>13</v>
      </c>
      <c r="BO60" s="53">
        <v>24</v>
      </c>
      <c r="BQ60" s="26">
        <f>+D60+F60+H60+J60+L60+N60+P60+R60+T60+V60+Z60+X60+AB60+AD60+AF60+AH60+AJ60+AL60+AN60+AP60+AR60+AT60+AV60+AX60+AZ60+BB60+BD60+BF60+BH60+BJ60+BL60+BN60+BP60</f>
        <v>98</v>
      </c>
      <c r="BR60" s="53">
        <f>+F60+J60+X60+AB60+AF60+AL60+AT60+BL60+BP60</f>
        <v>82</v>
      </c>
      <c r="BS60" s="53">
        <f>+D60+H60+R60+Z60+AV60+BJ60</f>
        <v>16</v>
      </c>
      <c r="BT60" s="53">
        <f>+P60+AJ60+AN60+AR60+BB60+BH60</f>
        <v>0</v>
      </c>
      <c r="BU60" s="53">
        <f>+L60+N60+T60+AH60+AP60+AZ60+BF60+BN60</f>
        <v>0</v>
      </c>
      <c r="BV60" s="26">
        <f>+V60+AX60+BD60</f>
        <v>0</v>
      </c>
    </row>
    <row r="61" spans="1:74" ht="15">
      <c r="A61" s="77" t="s">
        <v>142</v>
      </c>
      <c r="B61" s="74" t="s">
        <v>8</v>
      </c>
      <c r="C61" s="22"/>
      <c r="E61" s="27">
        <v>58</v>
      </c>
      <c r="G61" s="27">
        <v>40</v>
      </c>
      <c r="I61" s="27">
        <v>38</v>
      </c>
      <c r="K61" s="27"/>
      <c r="M61" s="27"/>
      <c r="O61" s="27"/>
      <c r="Q61" s="56">
        <v>49</v>
      </c>
      <c r="S61" s="56"/>
      <c r="U61" s="56" t="s">
        <v>7</v>
      </c>
      <c r="W61" s="27" t="s">
        <v>7</v>
      </c>
      <c r="Y61" s="56" t="s">
        <v>7</v>
      </c>
      <c r="AA61" s="56"/>
      <c r="AC61" s="56"/>
      <c r="AE61" s="56"/>
      <c r="AG61" s="56"/>
      <c r="AI61" s="56"/>
      <c r="AK61" s="56"/>
      <c r="AM61" s="56"/>
      <c r="AO61" s="56"/>
      <c r="BQ61" s="26">
        <f>+D61+F61+H61+J61+L61+N61+P61+R61+T61+V61+Z61+X61+AB61+AD61+AF61+AH61+AJ61+AL61+AN61+AP61+AR61+AT61+AV61+AX61+AZ61+BB61+BD61+BF61+BH61+BJ61+BL61+BN61+BP61</f>
        <v>0</v>
      </c>
      <c r="BR61" s="53">
        <f>+F61+J61+X61+AB61+AF61+AL61+AT61+BL61+BP61</f>
        <v>0</v>
      </c>
      <c r="BS61" s="53">
        <f>+D61+H61+R61+Z61+AV61+BJ61</f>
        <v>0</v>
      </c>
      <c r="BT61" s="53">
        <f>+P61+AJ61+AN61+AR61+BB61+BH61</f>
        <v>0</v>
      </c>
      <c r="BU61" s="53">
        <f>+L61+N61+T61+AH61+AP61+AZ61+BF61+BN61</f>
        <v>0</v>
      </c>
      <c r="BV61" s="26">
        <f>+V61+AX61+BD61</f>
        <v>0</v>
      </c>
    </row>
    <row r="62" spans="1:74" ht="15">
      <c r="A62" s="77" t="s">
        <v>126</v>
      </c>
      <c r="B62" s="74" t="s">
        <v>9</v>
      </c>
      <c r="C62" s="22"/>
      <c r="E62" s="27">
        <v>62</v>
      </c>
      <c r="G62" s="53"/>
      <c r="I62" s="53">
        <v>23</v>
      </c>
      <c r="J62" s="5">
        <v>8</v>
      </c>
      <c r="K62" s="53"/>
      <c r="M62" s="53"/>
      <c r="O62" s="53"/>
      <c r="Q62" s="53"/>
      <c r="S62" s="53"/>
      <c r="U62" s="53"/>
      <c r="W62" s="27" t="s">
        <v>7</v>
      </c>
      <c r="Y62" s="53"/>
      <c r="AA62" s="56">
        <v>44</v>
      </c>
      <c r="AC62" s="56"/>
      <c r="AE62" s="56" t="s">
        <v>7</v>
      </c>
      <c r="AG62" s="56"/>
      <c r="AI62" s="56"/>
      <c r="AK62" s="53">
        <v>14</v>
      </c>
      <c r="AL62" s="23">
        <v>18</v>
      </c>
      <c r="AM62" s="56"/>
      <c r="AO62" s="56"/>
      <c r="AS62" s="53" t="s">
        <v>19</v>
      </c>
      <c r="BQ62" s="26">
        <f>+D62+F62+H62+J62+L62+N62+P62+R62+T62+V62+Z62+X62+AB62+AD62+AF62+AH62+AJ62+AL62+AN62+AP62+AR62+AT62+AV62+AX62+AZ62+BB62+BD62+BF62+BH62+BJ62+BL62+BN62+BP62</f>
        <v>26</v>
      </c>
      <c r="BR62" s="53">
        <f>+F62+J62+X62+AB62+AF62+AL62+AT62+BL62+BP62</f>
        <v>26</v>
      </c>
      <c r="BS62" s="53">
        <f>+D62+H62+R62+Z62+AV62+BJ62</f>
        <v>0</v>
      </c>
      <c r="BT62" s="53">
        <f>+P62+AJ62+AN62+AR62+BB62+BH62</f>
        <v>0</v>
      </c>
      <c r="BU62" s="53">
        <f>+L62+N62+T62+AH62+AP62+AZ62+BF62+BN62</f>
        <v>0</v>
      </c>
      <c r="BV62" s="26">
        <f>+V62+AX62+BD62</f>
        <v>0</v>
      </c>
    </row>
    <row r="63" spans="1:74" ht="15">
      <c r="A63" s="77" t="s">
        <v>29</v>
      </c>
      <c r="B63" s="74" t="s">
        <v>5</v>
      </c>
      <c r="C63" s="25">
        <v>10</v>
      </c>
      <c r="D63" s="5">
        <v>26</v>
      </c>
      <c r="E63" s="25">
        <v>15</v>
      </c>
      <c r="F63" s="5">
        <v>16</v>
      </c>
      <c r="G63" s="53">
        <v>4</v>
      </c>
      <c r="H63" s="5">
        <v>50</v>
      </c>
      <c r="I63" s="53">
        <v>16</v>
      </c>
      <c r="J63" s="5">
        <v>15</v>
      </c>
      <c r="K63" s="25">
        <v>3</v>
      </c>
      <c r="L63" s="5">
        <v>60</v>
      </c>
      <c r="M63" s="25">
        <v>5</v>
      </c>
      <c r="N63" s="5">
        <v>45</v>
      </c>
      <c r="O63" s="27" t="s">
        <v>329</v>
      </c>
      <c r="Q63" s="53">
        <v>11</v>
      </c>
      <c r="R63" s="5">
        <v>24</v>
      </c>
      <c r="S63" s="53">
        <v>4</v>
      </c>
      <c r="T63" s="15">
        <v>50</v>
      </c>
      <c r="U63" s="53">
        <v>2</v>
      </c>
      <c r="V63" s="15">
        <v>80</v>
      </c>
      <c r="W63" s="53"/>
      <c r="Y63" s="53">
        <v>4</v>
      </c>
      <c r="Z63" s="17">
        <v>50</v>
      </c>
      <c r="AA63" s="53">
        <v>24</v>
      </c>
      <c r="AB63" s="23">
        <v>7</v>
      </c>
      <c r="AC63" s="53">
        <v>3</v>
      </c>
      <c r="AD63" s="23">
        <v>60</v>
      </c>
      <c r="AE63" s="53"/>
      <c r="AG63" s="53">
        <v>8</v>
      </c>
      <c r="AH63" s="23">
        <v>32</v>
      </c>
      <c r="AI63" s="53">
        <v>4</v>
      </c>
      <c r="AJ63" s="23">
        <v>50</v>
      </c>
      <c r="AK63" s="53"/>
      <c r="AM63" s="53">
        <v>30</v>
      </c>
      <c r="AN63" s="23">
        <v>1</v>
      </c>
      <c r="AO63" s="53">
        <v>10</v>
      </c>
      <c r="AP63" s="23">
        <v>26</v>
      </c>
      <c r="AQ63" s="53">
        <v>7</v>
      </c>
      <c r="AR63" s="52">
        <v>36</v>
      </c>
      <c r="AU63" s="53">
        <v>4</v>
      </c>
      <c r="AV63" s="52">
        <v>50</v>
      </c>
      <c r="AW63" s="53">
        <v>3</v>
      </c>
      <c r="AX63" s="52">
        <v>60</v>
      </c>
      <c r="AY63" s="53" t="s">
        <v>331</v>
      </c>
      <c r="BA63" s="53">
        <v>21</v>
      </c>
      <c r="BB63" s="52">
        <v>10</v>
      </c>
      <c r="BC63" s="53">
        <v>5</v>
      </c>
      <c r="BD63" s="52">
        <v>45</v>
      </c>
      <c r="BE63" s="53">
        <v>3</v>
      </c>
      <c r="BF63" s="52">
        <v>60</v>
      </c>
      <c r="BG63" s="53">
        <v>6</v>
      </c>
      <c r="BH63" s="65">
        <v>40</v>
      </c>
      <c r="BI63" s="53">
        <v>7</v>
      </c>
      <c r="BJ63" s="73">
        <v>36</v>
      </c>
      <c r="BK63" s="53">
        <v>28</v>
      </c>
      <c r="BL63" s="73">
        <v>3</v>
      </c>
      <c r="BM63" s="53">
        <v>3</v>
      </c>
      <c r="BN63" s="73">
        <v>60</v>
      </c>
      <c r="BQ63" s="26">
        <f>+D63+F63+H63+J63+L63+N63+P63+R63+T63+V63+Z63+X63+AB63+AD63+AF63+AH63+AJ63+AL63+AN63+AP63+AR63+AT63+AV63+AX63+AZ63+BB63+BD63+BF63+BH63+BJ63+BL63+BN63+BP63</f>
        <v>992</v>
      </c>
      <c r="BR63" s="53">
        <f>+F63+J63+X63+AB63+AF63+AL63+AT63+BL63+BP63</f>
        <v>41</v>
      </c>
      <c r="BS63" s="53">
        <f>+D63+H63+R63+Z63+AV63+BJ63</f>
        <v>236</v>
      </c>
      <c r="BT63" s="53">
        <f>+P63+AJ63+AN63+AR63+BB63+BH63</f>
        <v>137</v>
      </c>
      <c r="BU63" s="53">
        <f>+L63+N63+T63+AH63+AP63+AZ63+BF63+BN63</f>
        <v>333</v>
      </c>
      <c r="BV63" s="26">
        <f>+V63+AX63+BD63</f>
        <v>185</v>
      </c>
    </row>
    <row r="64" spans="1:74" ht="15">
      <c r="A64" s="66" t="s">
        <v>371</v>
      </c>
      <c r="B64" s="66" t="s">
        <v>8</v>
      </c>
      <c r="C64" s="22"/>
      <c r="E64" s="53"/>
      <c r="G64" s="53"/>
      <c r="I64" s="53"/>
      <c r="K64" s="27">
        <v>41</v>
      </c>
      <c r="M64" s="27" t="s">
        <v>331</v>
      </c>
      <c r="O64" s="27"/>
      <c r="Q64" s="27"/>
      <c r="S64" s="56">
        <v>36</v>
      </c>
      <c r="U64" s="56">
        <v>32</v>
      </c>
      <c r="W64" s="53">
        <v>19</v>
      </c>
      <c r="X64" s="19">
        <v>12</v>
      </c>
      <c r="Y64" s="56"/>
      <c r="AA64" s="56">
        <v>47</v>
      </c>
      <c r="AC64" s="56"/>
      <c r="AE64" s="22" t="s">
        <v>7</v>
      </c>
      <c r="AG64" s="22"/>
      <c r="AI64" s="22"/>
      <c r="AK64" s="56">
        <v>45</v>
      </c>
      <c r="AM64" s="22"/>
      <c r="AO64" s="22"/>
      <c r="BQ64" s="26">
        <f>+D64+F64+H64+J64+L64+N64+P64+R64+T64+V64+Z64+X64+AB64+AD64+AF64+AH64+AJ64+AL64+AN64+AP64+AR64+AT64+AV64+AX64+AZ64+BB64+BD64+BF64+BH64+BJ64+BL64+BN64+BP64</f>
        <v>12</v>
      </c>
      <c r="BR64" s="53">
        <f>+F64+J64+X64+AB64+AF64+AL64+AT64+BL64+BP64</f>
        <v>12</v>
      </c>
      <c r="BS64" s="53">
        <f>+D64+H64+R64+Z64+AV64+BJ64</f>
        <v>0</v>
      </c>
      <c r="BT64" s="53">
        <f>+P64+AJ64+AN64+AR64+BB64+BH64</f>
        <v>0</v>
      </c>
      <c r="BU64" s="53">
        <f>+L64+N64+T64+AH64+AP64+AZ64+BF64+BN64</f>
        <v>0</v>
      </c>
      <c r="BV64" s="26">
        <f>+V64+AX64+BD64</f>
        <v>0</v>
      </c>
    </row>
    <row r="65" spans="1:74" ht="15">
      <c r="A65" s="62" t="s">
        <v>83</v>
      </c>
      <c r="B65" s="74" t="s">
        <v>15</v>
      </c>
      <c r="C65" s="27">
        <v>57</v>
      </c>
      <c r="E65" s="53"/>
      <c r="G65" s="53"/>
      <c r="I65" s="53"/>
      <c r="K65" s="53"/>
      <c r="M65" s="53"/>
      <c r="O65" s="53"/>
      <c r="Q65" s="53"/>
      <c r="S65" s="53"/>
      <c r="U65" s="53"/>
      <c r="W65" s="53"/>
      <c r="Y65" s="53"/>
      <c r="AA65" s="53"/>
      <c r="AC65" s="53"/>
      <c r="AE65" s="53"/>
      <c r="AG65" s="53"/>
      <c r="AI65" s="53"/>
      <c r="AK65" s="53"/>
      <c r="AM65" s="53"/>
      <c r="AO65" s="53"/>
      <c r="BQ65" s="26">
        <f>+D65+F65+H65+J65+L65+N65+P65+R65+T65+V65+Z65+X65+AB65+AD65+AF65+AH65+AJ65+AL65+AN65+AP65+AR65+AT65+AV65+AX65+AZ65+BB65+BD65+BF65+BH65+BJ65+BL65+BN65+BP65</f>
        <v>0</v>
      </c>
      <c r="BR65" s="53">
        <f>+F65+J65+X65+AB65+AF65+AL65+AT65+BL65+BP65</f>
        <v>0</v>
      </c>
      <c r="BS65" s="53">
        <f>+D65+H65+R65+Z65+AV65+BJ65</f>
        <v>0</v>
      </c>
      <c r="BT65" s="53">
        <f>+P65+AJ65+AN65+AR65+BB65+BH65</f>
        <v>0</v>
      </c>
      <c r="BU65" s="53">
        <f>+L65+N65+T65+AH65+AP65+AZ65+BF65+BN65</f>
        <v>0</v>
      </c>
      <c r="BV65" s="26">
        <f>+V65+AX65+BD65</f>
        <v>0</v>
      </c>
    </row>
    <row r="66" spans="1:74" ht="15">
      <c r="A66" s="77" t="s">
        <v>40</v>
      </c>
      <c r="B66" s="74" t="s">
        <v>8</v>
      </c>
      <c r="C66" s="25">
        <v>25</v>
      </c>
      <c r="D66" s="5">
        <v>6</v>
      </c>
      <c r="E66" s="27">
        <v>49</v>
      </c>
      <c r="G66" s="53">
        <v>13</v>
      </c>
      <c r="H66" s="5">
        <v>20</v>
      </c>
      <c r="I66" s="27" t="s">
        <v>7</v>
      </c>
      <c r="K66" s="25">
        <v>28</v>
      </c>
      <c r="L66" s="5">
        <v>3</v>
      </c>
      <c r="M66" s="25">
        <v>26</v>
      </c>
      <c r="N66" s="5">
        <v>5</v>
      </c>
      <c r="O66" s="27" t="s">
        <v>331</v>
      </c>
      <c r="Q66" s="53">
        <v>16</v>
      </c>
      <c r="R66" s="5">
        <v>15</v>
      </c>
      <c r="S66" s="53">
        <v>3</v>
      </c>
      <c r="T66" s="15">
        <v>60</v>
      </c>
      <c r="U66" s="53">
        <v>18</v>
      </c>
      <c r="V66" s="15">
        <v>13</v>
      </c>
      <c r="W66" s="53"/>
      <c r="Y66" s="53"/>
      <c r="AA66" s="53"/>
      <c r="AC66" s="53"/>
      <c r="AE66" s="53"/>
      <c r="AG66" s="53">
        <v>6</v>
      </c>
      <c r="AH66" s="23">
        <v>40</v>
      </c>
      <c r="AI66" s="53">
        <v>1</v>
      </c>
      <c r="AJ66" s="23">
        <v>100</v>
      </c>
      <c r="AK66" s="53"/>
      <c r="AM66" s="53">
        <v>5</v>
      </c>
      <c r="AN66" s="23">
        <v>45</v>
      </c>
      <c r="AO66" s="53">
        <v>8</v>
      </c>
      <c r="AP66" s="23">
        <v>32</v>
      </c>
      <c r="AQ66" s="53">
        <v>3</v>
      </c>
      <c r="AR66" s="52">
        <v>60</v>
      </c>
      <c r="AW66" s="53" t="s">
        <v>19</v>
      </c>
      <c r="AY66" s="53">
        <v>9</v>
      </c>
      <c r="AZ66" s="52">
        <v>29</v>
      </c>
      <c r="BA66" s="53">
        <v>5</v>
      </c>
      <c r="BB66" s="52">
        <v>45</v>
      </c>
      <c r="BC66" s="53" t="s">
        <v>19</v>
      </c>
      <c r="BE66" s="53">
        <v>17</v>
      </c>
      <c r="BF66" s="52">
        <v>14</v>
      </c>
      <c r="BG66" s="53">
        <v>12</v>
      </c>
      <c r="BH66" s="65">
        <v>22</v>
      </c>
      <c r="BI66" s="56" t="s">
        <v>7</v>
      </c>
      <c r="BK66" s="53" t="s">
        <v>352</v>
      </c>
      <c r="BM66" s="53">
        <v>2</v>
      </c>
      <c r="BN66" s="73">
        <v>80</v>
      </c>
      <c r="BQ66" s="26">
        <f>+D66+F66+H66+J66+L66+N66+P66+R66+T66+V66+Z66+X66+AB66+AD66+AF66+AH66+AJ66+AL66+AN66+AP66+AR66+AT66+AV66+AX66+AZ66+BB66+BD66+BF66+BH66+BJ66+BL66+BN66+BP66</f>
        <v>589</v>
      </c>
      <c r="BR66" s="53">
        <f>+F66+J66+X66+AB66+AF66+AL66+AT66+BL66+BP66</f>
        <v>0</v>
      </c>
      <c r="BS66" s="53">
        <f>+D66+H66+R66+Z66+AV66+BJ66</f>
        <v>41</v>
      </c>
      <c r="BT66" s="53">
        <f>+P66+AJ66+AN66+AR66+BB66+BH66</f>
        <v>272</v>
      </c>
      <c r="BU66" s="53">
        <f>+L66+N66+T66+AH66+AP66+AZ66+BF66+BN66</f>
        <v>263</v>
      </c>
      <c r="BV66" s="26">
        <f>+V66+AX66+BD66</f>
        <v>13</v>
      </c>
    </row>
    <row r="67" spans="1:74" ht="15">
      <c r="A67" s="77" t="s">
        <v>150</v>
      </c>
      <c r="B67" s="74" t="s">
        <v>112</v>
      </c>
      <c r="C67" s="22"/>
      <c r="E67" s="27" t="s">
        <v>7</v>
      </c>
      <c r="G67" s="53"/>
      <c r="I67" s="56"/>
      <c r="K67" s="56"/>
      <c r="M67" s="56"/>
      <c r="O67" s="56"/>
      <c r="Q67" s="56"/>
      <c r="S67" s="56"/>
      <c r="U67" s="56"/>
      <c r="W67" s="27" t="s">
        <v>249</v>
      </c>
      <c r="Y67" s="56"/>
      <c r="AA67" s="56"/>
      <c r="AC67" s="56"/>
      <c r="AE67" s="56"/>
      <c r="AG67" s="56"/>
      <c r="AI67" s="56"/>
      <c r="AK67" s="56"/>
      <c r="AM67" s="56"/>
      <c r="AO67" s="56"/>
      <c r="BQ67" s="26">
        <f>+D67+F67+H67+J67+L67+N67+P67+R67+T67+V67+Z67+X67+AB67+AD67+AF67+AH67+AJ67+AL67+AN67+AP67+AR67+AT67+AV67+AX67+AZ67+BB67+BD67+BF67+BH67+BJ67+BL67+BN67+BP67</f>
        <v>0</v>
      </c>
      <c r="BR67" s="53">
        <f>+F67+J67+X67+AB67+AF67+AL67+AT67+BL67+BP67</f>
        <v>0</v>
      </c>
      <c r="BS67" s="53">
        <f>+D67+H67+R67+Z67+AV67+BJ67</f>
        <v>0</v>
      </c>
      <c r="BT67" s="53">
        <f>+P67+AJ67+AN67+AR67+BB67+BH67</f>
        <v>0</v>
      </c>
      <c r="BU67" s="53">
        <f>+L67+N67+T67+AH67+AP67+AZ67+BF67+BN67</f>
        <v>0</v>
      </c>
      <c r="BV67" s="26">
        <f>+V67+AX67+BD67</f>
        <v>0</v>
      </c>
    </row>
    <row r="68" spans="1:74" ht="15">
      <c r="A68" s="66" t="s">
        <v>321</v>
      </c>
      <c r="B68" s="74" t="s">
        <v>16</v>
      </c>
      <c r="C68" s="22"/>
      <c r="E68" s="53"/>
      <c r="G68" s="27">
        <v>50</v>
      </c>
      <c r="I68" s="27">
        <v>50</v>
      </c>
      <c r="K68" s="27"/>
      <c r="M68" s="27"/>
      <c r="O68" s="27"/>
      <c r="Q68" s="27"/>
      <c r="S68" s="27"/>
      <c r="U68" s="27"/>
      <c r="W68" s="27"/>
      <c r="Y68" s="27"/>
      <c r="AA68" s="27"/>
      <c r="AC68" s="27"/>
      <c r="AE68" s="27"/>
      <c r="AG68" s="27"/>
      <c r="AI68" s="27"/>
      <c r="AK68" s="27"/>
      <c r="AM68" s="27"/>
      <c r="AO68" s="27"/>
      <c r="BQ68" s="26">
        <f>+D68+F68+H68+J68+L68+N68+P68+R68+T68+V68+Z68+X68+AB68+AD68+AF68+AH68+AJ68+AL68+AN68+AP68+AR68+AT68+AV68+AX68+AZ68+BB68+BD68+BF68+BH68+BJ68+BL68+BN68+BP68</f>
        <v>0</v>
      </c>
      <c r="BR68" s="53">
        <f>+F68+J68+X68+AB68+AF68+AL68+AT68+BL68+BP68</f>
        <v>0</v>
      </c>
      <c r="BS68" s="53">
        <f>+D68+H68+R68+Z68+AV68+BJ68</f>
        <v>0</v>
      </c>
      <c r="BT68" s="53">
        <f>+P68+AJ68+AN68+AR68+BB68+BH68</f>
        <v>0</v>
      </c>
      <c r="BU68" s="53">
        <f>+L68+N68+T68+AH68+AP68+AZ68+BF68+BN68</f>
        <v>0</v>
      </c>
      <c r="BV68" s="26">
        <f>+V68+AX68+BD68</f>
        <v>0</v>
      </c>
    </row>
    <row r="69" spans="1:74" ht="15">
      <c r="A69" s="77" t="s">
        <v>478</v>
      </c>
      <c r="B69" s="77" t="s">
        <v>8</v>
      </c>
      <c r="C69" s="22"/>
      <c r="E69" s="53"/>
      <c r="G69" s="53"/>
      <c r="I69" s="53"/>
      <c r="K69" s="53"/>
      <c r="M69" s="53"/>
      <c r="O69" s="53"/>
      <c r="Q69" s="53"/>
      <c r="S69" s="53"/>
      <c r="U69" s="53"/>
      <c r="W69" s="53"/>
      <c r="Y69" s="53"/>
      <c r="AA69" s="56" t="s">
        <v>7</v>
      </c>
      <c r="AC69" s="56"/>
      <c r="AE69" s="56"/>
      <c r="AG69" s="56"/>
      <c r="AI69" s="56"/>
      <c r="AK69" s="56"/>
      <c r="AM69" s="56"/>
      <c r="AO69" s="56"/>
      <c r="AS69" s="53">
        <v>17</v>
      </c>
      <c r="AT69" s="52">
        <v>14</v>
      </c>
      <c r="BK69" s="53" t="s">
        <v>7</v>
      </c>
      <c r="BQ69" s="26">
        <f>+D69+F69+H69+J69+L69+N69+P69+R69+T69+V69+Z69+X69+AB69+AD69+AF69+AH69+AJ69+AL69+AN69+AP69+AR69+AT69+AV69+AX69+AZ69+BB69+BD69+BF69+BH69+BJ69+BL69+BN69+BP69</f>
        <v>14</v>
      </c>
      <c r="BR69" s="53">
        <f>+F69+J69+X69+AB69+AF69+AL69+AT69+BL69+BP69</f>
        <v>14</v>
      </c>
      <c r="BS69" s="53">
        <f>+D69+H69+R69+Z69+AV69+BJ69</f>
        <v>0</v>
      </c>
      <c r="BT69" s="53">
        <f>+P69+AJ69+AN69+AR69+BB69+BH69</f>
        <v>0</v>
      </c>
      <c r="BU69" s="53">
        <f>+L69+N69+T69+AH69+AP69+AZ69+BF69+BN69</f>
        <v>0</v>
      </c>
      <c r="BV69" s="26">
        <f>+V69+AX69+BD69</f>
        <v>0</v>
      </c>
    </row>
    <row r="70" spans="1:74" ht="15">
      <c r="A70" s="77" t="s">
        <v>74</v>
      </c>
      <c r="B70" s="57" t="s">
        <v>3</v>
      </c>
      <c r="C70" s="27" t="s">
        <v>7</v>
      </c>
      <c r="E70" s="27">
        <v>34</v>
      </c>
      <c r="G70" s="53"/>
      <c r="I70" s="53">
        <v>9</v>
      </c>
      <c r="J70" s="5">
        <v>29</v>
      </c>
      <c r="K70" s="53"/>
      <c r="M70" s="53"/>
      <c r="O70" s="53"/>
      <c r="Q70" s="53"/>
      <c r="S70" s="53"/>
      <c r="U70" s="53"/>
      <c r="W70" s="27" t="s">
        <v>7</v>
      </c>
      <c r="Y70" s="53"/>
      <c r="AA70" s="53">
        <v>11</v>
      </c>
      <c r="AB70" s="23">
        <v>24</v>
      </c>
      <c r="AC70" s="53"/>
      <c r="AE70" s="53" t="s">
        <v>19</v>
      </c>
      <c r="AG70" s="53"/>
      <c r="AI70" s="53"/>
      <c r="AK70" s="53">
        <v>10</v>
      </c>
      <c r="AL70" s="23">
        <v>26</v>
      </c>
      <c r="AM70" s="53"/>
      <c r="AO70" s="53"/>
      <c r="AS70" s="53">
        <v>11</v>
      </c>
      <c r="AT70" s="52">
        <v>24</v>
      </c>
      <c r="AU70" s="53">
        <v>37</v>
      </c>
      <c r="BI70" s="56">
        <v>38</v>
      </c>
      <c r="BK70" s="53">
        <v>16</v>
      </c>
      <c r="BL70" s="73">
        <v>15</v>
      </c>
      <c r="BO70" s="53">
        <v>11</v>
      </c>
      <c r="BP70" s="73">
        <v>24</v>
      </c>
      <c r="BQ70" s="26">
        <f>+D70+F70+H70+J70+L70+N70+P70+R70+T70+V70+Z70+X70+AB70+AD70+AF70+AH70+AJ70+AL70+AN70+AP70+AR70+AT70+AV70+AX70+AZ70+BB70+BD70+BF70+BH70+BJ70+BL70+BN70+BP70</f>
        <v>142</v>
      </c>
      <c r="BR70" s="53">
        <f>+F70+J70+X70+AB70+AF70+AL70+AT70+BL70+BP70</f>
        <v>142</v>
      </c>
      <c r="BS70" s="53">
        <f>+D70+H70+R70+Z70+AV70+BJ70</f>
        <v>0</v>
      </c>
      <c r="BT70" s="53">
        <f>+P70+AJ70+AN70+AR70+BB70+BH70</f>
        <v>0</v>
      </c>
      <c r="BU70" s="53">
        <f>+L70+N70+T70+AH70+AP70+AZ70+BF70+BN70</f>
        <v>0</v>
      </c>
      <c r="BV70" s="26">
        <f>+V70+AX70+BD70</f>
        <v>0</v>
      </c>
    </row>
    <row r="71" spans="1:74" ht="15">
      <c r="A71" s="77" t="s">
        <v>81</v>
      </c>
      <c r="B71" s="74" t="s">
        <v>16</v>
      </c>
      <c r="C71" s="27">
        <v>46</v>
      </c>
      <c r="E71" s="27" t="s">
        <v>7</v>
      </c>
      <c r="I71" s="53"/>
      <c r="K71" s="53"/>
      <c r="M71" s="53"/>
      <c r="O71" s="53"/>
      <c r="Q71" s="56">
        <v>60</v>
      </c>
      <c r="S71" s="56"/>
      <c r="U71" s="56"/>
      <c r="W71" s="27" t="s">
        <v>7</v>
      </c>
      <c r="Y71" s="56" t="s">
        <v>7</v>
      </c>
      <c r="AA71" s="56" t="s">
        <v>7</v>
      </c>
      <c r="AC71" s="56"/>
      <c r="AE71" s="56"/>
      <c r="AG71" s="56"/>
      <c r="AI71" s="56"/>
      <c r="AK71" s="56"/>
      <c r="AM71" s="56"/>
      <c r="AO71" s="56"/>
      <c r="BQ71" s="26">
        <f>+D71+F71+H71+J71+L71+N71+P71+R71+T71+V71+Z71+X71+AB71+AD71+AF71+AH71+AJ71+AL71+AN71+AP71+AR71+AT71+AV71+AX71+AZ71+BB71+BD71+BF71+BH71+BJ71+BL71+BN71+BP71</f>
        <v>0</v>
      </c>
      <c r="BR71" s="53">
        <f>+F71+J71+X71+AB71+AF71+AL71+AT71+BL71+BP71</f>
        <v>0</v>
      </c>
      <c r="BS71" s="53">
        <f>+D71+H71+R71+Z71+AV71+BJ71</f>
        <v>0</v>
      </c>
      <c r="BT71" s="53">
        <f>+P71+AJ71+AN71+AR71+BB71+BH71</f>
        <v>0</v>
      </c>
      <c r="BU71" s="53">
        <f>+L71+N71+T71+AH71+AP71+AZ71+BF71+BN71</f>
        <v>0</v>
      </c>
      <c r="BV71" s="26">
        <f>+V71+AX71+BD71</f>
        <v>0</v>
      </c>
    </row>
    <row r="72" spans="1:74" ht="15">
      <c r="A72" s="77" t="s">
        <v>64</v>
      </c>
      <c r="B72" s="74" t="s">
        <v>3</v>
      </c>
      <c r="C72" s="25">
        <v>24</v>
      </c>
      <c r="D72" s="5">
        <v>7</v>
      </c>
      <c r="E72" s="53"/>
      <c r="G72" s="53">
        <v>19</v>
      </c>
      <c r="H72" s="5">
        <v>12</v>
      </c>
      <c r="I72" s="56"/>
      <c r="K72" s="56"/>
      <c r="M72" s="56"/>
      <c r="O72" s="56"/>
      <c r="Q72" s="56" t="s">
        <v>7</v>
      </c>
      <c r="S72" s="56"/>
      <c r="U72" s="56"/>
      <c r="W72" s="56"/>
      <c r="Y72" s="56">
        <v>38</v>
      </c>
      <c r="AA72" s="56"/>
      <c r="AC72" s="56"/>
      <c r="AE72" s="56"/>
      <c r="AG72" s="56"/>
      <c r="AI72" s="56"/>
      <c r="AK72" s="56">
        <v>38</v>
      </c>
      <c r="AM72" s="56"/>
      <c r="AO72" s="56"/>
      <c r="AS72" s="22" t="s">
        <v>249</v>
      </c>
      <c r="AU72" s="53">
        <v>27</v>
      </c>
      <c r="AV72" s="52">
        <v>4</v>
      </c>
      <c r="AW72" s="53">
        <v>31</v>
      </c>
      <c r="AY72" s="53">
        <v>35</v>
      </c>
      <c r="BA72" s="53">
        <v>37</v>
      </c>
      <c r="BI72" s="53">
        <v>16</v>
      </c>
      <c r="BJ72" s="73">
        <v>15</v>
      </c>
      <c r="BQ72" s="26">
        <f>+D72+F72+H72+J72+L72+N72+P72+R72+T72+V72+Z72+X72+AB72+AD72+AF72+AH72+AJ72+AL72+AN72+AP72+AR72+AT72+AV72+AX72+AZ72+BB72+BD72+BF72+BH72+BJ72+BL72+BN72+BP72</f>
        <v>38</v>
      </c>
      <c r="BR72" s="53">
        <f>+F72+J72+X72+AB72+AF72+AL72+AT72+BL72+BP72</f>
        <v>0</v>
      </c>
      <c r="BS72" s="53">
        <f>+D72+H72+R72+Z72+AV72+BJ72</f>
        <v>38</v>
      </c>
      <c r="BT72" s="53">
        <f>+P72+AJ72+AN72+AR72+BB72+BH72</f>
        <v>0</v>
      </c>
      <c r="BU72" s="53">
        <f>+L72+N72+T72+AH72+AP72+AZ72+BF72+BN72</f>
        <v>0</v>
      </c>
      <c r="BV72" s="26">
        <f>+V72+AX72+BD72</f>
        <v>0</v>
      </c>
    </row>
    <row r="73" spans="1:74" ht="15">
      <c r="A73" s="62" t="s">
        <v>595</v>
      </c>
      <c r="B73" s="74" t="s">
        <v>596</v>
      </c>
      <c r="C73" s="25"/>
      <c r="E73" s="53"/>
      <c r="G73" s="53"/>
      <c r="I73" s="56"/>
      <c r="K73" s="56"/>
      <c r="M73" s="56"/>
      <c r="O73" s="56"/>
      <c r="Q73" s="56"/>
      <c r="S73" s="56"/>
      <c r="U73" s="56"/>
      <c r="W73" s="56"/>
      <c r="Y73" s="56"/>
      <c r="AA73" s="56"/>
      <c r="AC73" s="56"/>
      <c r="AE73" s="56"/>
      <c r="AG73" s="56"/>
      <c r="AI73" s="56"/>
      <c r="AK73" s="56"/>
      <c r="AM73" s="56"/>
      <c r="AO73" s="56"/>
      <c r="AQ73" s="53" t="s">
        <v>331</v>
      </c>
      <c r="AU73" s="53">
        <v>16</v>
      </c>
      <c r="AV73" s="52">
        <v>15</v>
      </c>
      <c r="BI73" s="56">
        <v>40</v>
      </c>
      <c r="BQ73" s="26">
        <f>+D73+F73+H73+J73+L73+N73+P73+R73+T73+V73+Z73+X73+AB73+AD73+AF73+AH73+AJ73+AL73+AN73+AP73+AR73+AT73+AV73+AX73+AZ73+BB73+BD73+BF73+BH73+BJ73+BL73+BN73+BP73</f>
        <v>15</v>
      </c>
      <c r="BR73" s="53">
        <f>+F73+J73+X73+AB73+AF73+AL73+AT73+BL73+BP73</f>
        <v>0</v>
      </c>
      <c r="BS73" s="53">
        <f>+D73+H73+R73+Z73+AV73+BJ73</f>
        <v>15</v>
      </c>
      <c r="BT73" s="53">
        <f>+P73+AJ73+AN73+AR73+BB73+BH73</f>
        <v>0</v>
      </c>
      <c r="BU73" s="53">
        <f>+L73+N73+T73+AH73+AP73+AZ73+BF73+BN73</f>
        <v>0</v>
      </c>
      <c r="BV73" s="26">
        <f>+V73+AX73+BD73</f>
        <v>0</v>
      </c>
    </row>
    <row r="74" spans="1:74" ht="15">
      <c r="A74" s="77" t="s">
        <v>84</v>
      </c>
      <c r="B74" s="74" t="s">
        <v>8</v>
      </c>
      <c r="C74" s="27">
        <v>55</v>
      </c>
      <c r="E74" s="27">
        <v>42</v>
      </c>
      <c r="G74" s="53"/>
      <c r="I74" s="53">
        <v>18</v>
      </c>
      <c r="J74" s="5">
        <v>13</v>
      </c>
      <c r="K74" s="53"/>
      <c r="M74" s="53"/>
      <c r="O74" s="53"/>
      <c r="Q74" s="53"/>
      <c r="S74" s="53"/>
      <c r="U74" s="53">
        <v>21</v>
      </c>
      <c r="V74" s="15">
        <v>10</v>
      </c>
      <c r="W74" s="53">
        <v>18</v>
      </c>
      <c r="X74" s="19">
        <v>13</v>
      </c>
      <c r="Y74" s="53"/>
      <c r="AA74" s="56">
        <v>48</v>
      </c>
      <c r="AC74" s="56"/>
      <c r="AE74" s="56" t="s">
        <v>7</v>
      </c>
      <c r="AG74" s="56"/>
      <c r="AI74" s="56"/>
      <c r="AK74" s="56">
        <v>40</v>
      </c>
      <c r="AM74" s="56"/>
      <c r="AO74" s="56"/>
      <c r="AS74" s="56" t="s">
        <v>7</v>
      </c>
      <c r="AW74" s="53">
        <v>25</v>
      </c>
      <c r="AX74" s="52">
        <v>6</v>
      </c>
      <c r="AY74" s="53">
        <v>30</v>
      </c>
      <c r="AZ74" s="52">
        <v>1</v>
      </c>
      <c r="BA74" s="53">
        <v>45</v>
      </c>
      <c r="BI74" s="56">
        <v>42</v>
      </c>
      <c r="BK74" s="53">
        <v>35</v>
      </c>
      <c r="BQ74" s="26">
        <f>+D74+F74+H74+J74+L74+N74+P74+R74+T74+V74+Z74+X74+AB74+AD74+AF74+AH74+AJ74+AL74+AN74+AP74+AR74+AT74+AV74+AX74+AZ74+BB74+BD74+BF74+BH74+BJ74+BL74+BN74+BP74</f>
        <v>43</v>
      </c>
      <c r="BR74" s="53">
        <f>+F74+J74+X74+AB74+AF74+AL74+AT74+BL74+BP74</f>
        <v>26</v>
      </c>
      <c r="BS74" s="53">
        <f>+D74+H74+R74+Z74+AV74+BJ74</f>
        <v>0</v>
      </c>
      <c r="BT74" s="53">
        <f>+P74+AJ74+AN74+AR74+BB74+BH74</f>
        <v>0</v>
      </c>
      <c r="BU74" s="53">
        <f>+L74+N74+T74+AH74+AP74+AZ74+BF74+BN74</f>
        <v>1</v>
      </c>
      <c r="BV74" s="26">
        <f>+V74+AX74+BD74</f>
        <v>16</v>
      </c>
    </row>
    <row r="75" spans="1:74" ht="15">
      <c r="A75" s="77" t="s">
        <v>55</v>
      </c>
      <c r="B75" s="74" t="s">
        <v>5</v>
      </c>
      <c r="C75" s="27">
        <v>32</v>
      </c>
      <c r="E75" s="25">
        <v>5</v>
      </c>
      <c r="F75" s="5">
        <v>45</v>
      </c>
      <c r="G75" s="53">
        <v>7</v>
      </c>
      <c r="H75" s="5">
        <v>36</v>
      </c>
      <c r="I75" s="53">
        <v>5</v>
      </c>
      <c r="J75" s="5">
        <v>45</v>
      </c>
      <c r="K75" s="53"/>
      <c r="M75" s="53"/>
      <c r="O75" s="53"/>
      <c r="Q75" s="56">
        <v>34</v>
      </c>
      <c r="S75" s="56"/>
      <c r="U75" s="53">
        <v>3</v>
      </c>
      <c r="V75" s="15">
        <v>60</v>
      </c>
      <c r="W75" s="53">
        <v>6</v>
      </c>
      <c r="X75" s="19">
        <v>40</v>
      </c>
      <c r="Y75" s="56">
        <v>35</v>
      </c>
      <c r="AA75" s="56" t="s">
        <v>7</v>
      </c>
      <c r="AC75" s="56"/>
      <c r="AE75" s="53">
        <v>23</v>
      </c>
      <c r="AF75" s="23">
        <v>8</v>
      </c>
      <c r="AG75" s="53"/>
      <c r="AI75" s="53">
        <v>5</v>
      </c>
      <c r="AJ75" s="23">
        <v>45</v>
      </c>
      <c r="AK75" s="56" t="s">
        <v>7</v>
      </c>
      <c r="AM75" s="53">
        <v>10</v>
      </c>
      <c r="AN75" s="23">
        <v>26</v>
      </c>
      <c r="AO75" s="53"/>
      <c r="AQ75" s="53" t="s">
        <v>331</v>
      </c>
      <c r="AS75" s="53" t="s">
        <v>19</v>
      </c>
      <c r="AU75" s="53">
        <v>40</v>
      </c>
      <c r="AW75" s="53">
        <v>7</v>
      </c>
      <c r="AX75" s="52">
        <v>36</v>
      </c>
      <c r="BA75" s="53">
        <v>4</v>
      </c>
      <c r="BB75" s="52">
        <v>50</v>
      </c>
      <c r="BC75" s="53">
        <v>15</v>
      </c>
      <c r="BD75" s="52">
        <v>16</v>
      </c>
      <c r="BG75" s="53">
        <v>13</v>
      </c>
      <c r="BH75" s="65">
        <v>20</v>
      </c>
      <c r="BI75" s="53">
        <v>26</v>
      </c>
      <c r="BJ75" s="73">
        <v>5</v>
      </c>
      <c r="BK75" s="53">
        <v>12</v>
      </c>
      <c r="BL75" s="73">
        <v>22</v>
      </c>
      <c r="BO75" s="53">
        <v>20</v>
      </c>
      <c r="BQ75" s="26">
        <f>+D75+F75+H75+J75+L75+N75+P75+R75+T75+V75+Z75+X75+AB75+AD75+AF75+AH75+AJ75+AL75+AN75+AP75+AR75+AT75+AV75+AX75+AZ75+BB75+BD75+BF75+BH75+BJ75+BL75+BN75+BP75</f>
        <v>454</v>
      </c>
      <c r="BR75" s="53">
        <f>+F75+J75+X75+AB75+AF75+AL75+AT75+BL75+BP75</f>
        <v>160</v>
      </c>
      <c r="BS75" s="53">
        <f>+D75+H75+R75+Z75+AV75+BJ75</f>
        <v>41</v>
      </c>
      <c r="BT75" s="53">
        <f>+P75+AJ75+AN75+AR75+BB75+BH75</f>
        <v>141</v>
      </c>
      <c r="BU75" s="53">
        <f>+L75+N75+T75+AH75+AP75+AZ75+BF75+BN75</f>
        <v>0</v>
      </c>
      <c r="BV75" s="26">
        <f>+V75+AX75+BD75</f>
        <v>112</v>
      </c>
    </row>
    <row r="76" spans="1:74" ht="15">
      <c r="A76" s="66" t="s">
        <v>506</v>
      </c>
      <c r="B76" s="77" t="s">
        <v>5</v>
      </c>
      <c r="C76" s="22"/>
      <c r="E76" s="53"/>
      <c r="G76" s="53"/>
      <c r="I76" s="53"/>
      <c r="K76" s="53"/>
      <c r="M76" s="53"/>
      <c r="O76" s="53"/>
      <c r="Q76" s="53"/>
      <c r="S76" s="53"/>
      <c r="U76" s="53"/>
      <c r="W76" s="53"/>
      <c r="Y76" s="53"/>
      <c r="AA76" s="53"/>
      <c r="AC76" s="53"/>
      <c r="AE76" s="56" t="s">
        <v>7</v>
      </c>
      <c r="AG76" s="56"/>
      <c r="AI76" s="56"/>
      <c r="AK76" s="56" t="s">
        <v>7</v>
      </c>
      <c r="AM76" s="56"/>
      <c r="AO76" s="56"/>
      <c r="BQ76" s="26">
        <f>+D76+F76+H76+J76+L76+N76+P76+R76+T76+V76+Z76+X76+AB76+AD76+AF76+AH76+AJ76+AL76+AN76+AP76+AR76+AT76+AV76+AX76+AZ76+BB76+BD76+BF76+BH76+BJ76+BL76+BN76+BP76</f>
        <v>0</v>
      </c>
      <c r="BR76" s="53">
        <f>+F76+J76+X76+AB76+AF76+AL76+AT76+BL76+BP76</f>
        <v>0</v>
      </c>
      <c r="BS76" s="53">
        <f>+D76+H76+R76+Z76+AV76+BJ76</f>
        <v>0</v>
      </c>
      <c r="BT76" s="53">
        <f>+P76+AJ76+AN76+AR76+BB76+BH76</f>
        <v>0</v>
      </c>
      <c r="BU76" s="53">
        <f>+L76+N76+T76+AH76+AP76+AZ76+BF76+BN76</f>
        <v>0</v>
      </c>
      <c r="BV76" s="26">
        <f>+V76+AX76+BD76</f>
        <v>0</v>
      </c>
    </row>
    <row r="77" spans="1:74" ht="15">
      <c r="A77" s="77" t="s">
        <v>22</v>
      </c>
      <c r="B77" s="74" t="s">
        <v>13</v>
      </c>
      <c r="C77" s="25">
        <v>2</v>
      </c>
      <c r="D77" s="5">
        <v>80</v>
      </c>
      <c r="E77" s="25">
        <v>25</v>
      </c>
      <c r="F77" s="5">
        <v>6</v>
      </c>
      <c r="G77" s="53">
        <v>3</v>
      </c>
      <c r="H77" s="5">
        <v>60</v>
      </c>
      <c r="I77" s="53">
        <v>13</v>
      </c>
      <c r="J77" s="5">
        <v>20</v>
      </c>
      <c r="K77" s="53"/>
      <c r="M77" s="53"/>
      <c r="O77" s="53"/>
      <c r="Q77" s="53" t="s">
        <v>19</v>
      </c>
      <c r="S77" s="53"/>
      <c r="U77" s="53"/>
      <c r="W77" s="53">
        <v>13</v>
      </c>
      <c r="X77" s="19">
        <v>20</v>
      </c>
      <c r="Y77" s="53">
        <v>3</v>
      </c>
      <c r="Z77" s="17">
        <v>60</v>
      </c>
      <c r="AA77" s="56" t="s">
        <v>352</v>
      </c>
      <c r="AC77" s="56"/>
      <c r="AE77" s="56"/>
      <c r="AG77" s="56"/>
      <c r="AI77" s="56"/>
      <c r="AK77" s="53">
        <v>17</v>
      </c>
      <c r="AL77" s="23">
        <v>14</v>
      </c>
      <c r="AM77" s="56"/>
      <c r="AO77" s="56"/>
      <c r="BQ77" s="26">
        <f>+D77+F77+H77+J77+L77+N77+P77+R77+T77+V77+Z77+X77+AB77+AD77+AF77+AH77+AJ77+AL77+AN77+AP77+AR77+AT77+AV77+AX77+AZ77+BB77+BD77+BF77+BH77+BJ77+BL77+BN77+BP77</f>
        <v>260</v>
      </c>
      <c r="BR77" s="53">
        <f>+F77+J77+X77+AB77+AF77+AL77+AT77+BL77+BP77</f>
        <v>60</v>
      </c>
      <c r="BS77" s="53">
        <f>+D77+H77+R77+Z77+AV77+BJ77</f>
        <v>200</v>
      </c>
      <c r="BT77" s="53">
        <f>+P77+AJ77+AN77+AR77+BB77+BH77</f>
        <v>0</v>
      </c>
      <c r="BU77" s="53">
        <f>+L77+N77+T77+AH77+AP77+AZ77+BF77+BN77</f>
        <v>0</v>
      </c>
      <c r="BV77" s="26">
        <f>+V77+AX77+BD77</f>
        <v>0</v>
      </c>
    </row>
    <row r="78" spans="1:74" ht="15">
      <c r="A78" s="62" t="s">
        <v>482</v>
      </c>
      <c r="B78" s="77" t="s">
        <v>13</v>
      </c>
      <c r="C78" s="22"/>
      <c r="E78" s="53"/>
      <c r="G78" s="53"/>
      <c r="I78" s="53"/>
      <c r="K78" s="53"/>
      <c r="M78" s="53"/>
      <c r="O78" s="53"/>
      <c r="Q78" s="53"/>
      <c r="S78" s="53"/>
      <c r="U78" s="53"/>
      <c r="W78" s="53"/>
      <c r="Y78" s="53"/>
      <c r="AA78" s="56" t="s">
        <v>7</v>
      </c>
      <c r="AC78" s="56"/>
      <c r="AE78" s="56"/>
      <c r="AG78" s="56"/>
      <c r="AI78" s="56"/>
      <c r="AK78" s="56"/>
      <c r="AM78" s="56"/>
      <c r="AO78" s="56"/>
      <c r="BQ78" s="26">
        <f>+D78+F78+H78+J78+L78+N78+P78+R78+T78+V78+Z78+X78+AB78+AD78+AF78+AH78+AJ78+AL78+AN78+AP78+AR78+AT78+AV78+AX78+AZ78+BB78+BD78+BF78+BH78+BJ78+BL78+BN78+BP78</f>
        <v>0</v>
      </c>
      <c r="BR78" s="53">
        <f>+F78+J78+X78+AB78+AF78+AL78+AT78+BL78+BP78</f>
        <v>0</v>
      </c>
      <c r="BS78" s="53">
        <f>+D78+H78+R78+Z78+AV78+BJ78</f>
        <v>0</v>
      </c>
      <c r="BT78" s="53">
        <f>+P78+AJ78+AN78+AR78+BB78+BH78</f>
        <v>0</v>
      </c>
      <c r="BU78" s="53">
        <f>+L78+N78+T78+AH78+AP78+AZ78+BF78+BN78</f>
        <v>0</v>
      </c>
      <c r="BV78" s="26">
        <f>+V78+AX78+BD78</f>
        <v>0</v>
      </c>
    </row>
    <row r="79" spans="1:74" ht="15">
      <c r="A79" s="62" t="s">
        <v>436</v>
      </c>
      <c r="B79" s="66" t="s">
        <v>13</v>
      </c>
      <c r="C79" s="22"/>
      <c r="E79" s="53"/>
      <c r="G79" s="53"/>
      <c r="I79" s="53"/>
      <c r="K79" s="53"/>
      <c r="M79" s="53"/>
      <c r="O79" s="53"/>
      <c r="Q79" s="56">
        <v>43</v>
      </c>
      <c r="S79" s="56"/>
      <c r="U79" s="56"/>
      <c r="W79" s="56"/>
      <c r="Y79" s="56" t="s">
        <v>7</v>
      </c>
      <c r="AA79" s="56"/>
      <c r="AC79" s="56"/>
      <c r="AE79" s="56"/>
      <c r="AG79" s="56"/>
      <c r="AI79" s="56"/>
      <c r="AK79" s="56"/>
      <c r="AM79" s="56"/>
      <c r="AO79" s="56"/>
      <c r="BQ79" s="26">
        <f>+D79+F79+H79+J79+L79+N79+P79+R79+T79+V79+Z79+X79+AB79+AD79+AF79+AH79+AJ79+AL79+AN79+AP79+AR79+AT79+AV79+AX79+AZ79+BB79+BD79+BF79+BH79+BJ79+BL79+BN79+BP79</f>
        <v>0</v>
      </c>
      <c r="BR79" s="53">
        <f>+F79+J79+X79+AB79+AF79+AL79+AT79+BL79+BP79</f>
        <v>0</v>
      </c>
      <c r="BS79" s="53">
        <f>+D79+H79+R79+Z79+AV79+BJ79</f>
        <v>0</v>
      </c>
      <c r="BT79" s="53">
        <f>+P79+AJ79+AN79+AR79+BB79+BH79</f>
        <v>0</v>
      </c>
      <c r="BU79" s="53">
        <f>+L79+N79+T79+AH79+AP79+AZ79+BF79+BN79</f>
        <v>0</v>
      </c>
      <c r="BV79" s="26">
        <f>+V79+AX79+BD79</f>
        <v>0</v>
      </c>
    </row>
    <row r="80" spans="1:74" ht="15">
      <c r="A80" s="28" t="s">
        <v>340</v>
      </c>
      <c r="B80" s="74" t="s">
        <v>2</v>
      </c>
      <c r="C80" s="22"/>
      <c r="E80" s="53"/>
      <c r="G80" s="53"/>
      <c r="I80" s="27" t="s">
        <v>7</v>
      </c>
      <c r="K80" s="27"/>
      <c r="M80" s="27"/>
      <c r="O80" s="27"/>
      <c r="Q80" s="27"/>
      <c r="S80" s="27"/>
      <c r="U80" s="27"/>
      <c r="W80" s="27"/>
      <c r="Y80" s="27"/>
      <c r="AA80" s="27"/>
      <c r="AC80" s="27"/>
      <c r="AE80" s="27"/>
      <c r="AG80" s="27"/>
      <c r="AI80" s="27"/>
      <c r="AK80" s="27"/>
      <c r="AM80" s="27"/>
      <c r="AO80" s="27"/>
      <c r="BQ80" s="26">
        <f>+D80+F80+H80+J80+L80+N80+P80+R80+T80+V80+Z80+X80+AB80+AD80+AF80+AH80+AJ80+AL80+AN80+AP80+AR80+AT80+AV80+AX80+AZ80+BB80+BD80+BF80+BH80+BJ80+BL80+BN80+BP80</f>
        <v>0</v>
      </c>
      <c r="BR80" s="53">
        <f>+F80+J80+X80+AB80+AF80+AL80+AT80+BL80+BP80</f>
        <v>0</v>
      </c>
      <c r="BS80" s="53">
        <f>+D80+H80+R80+Z80+AV80+BJ80</f>
        <v>0</v>
      </c>
      <c r="BT80" s="53">
        <f>+P80+AJ80+AN80+AR80+BB80+BH80</f>
        <v>0</v>
      </c>
      <c r="BU80" s="53">
        <f>+L80+N80+T80+AH80+AP80+AZ80+BF80+BN80</f>
        <v>0</v>
      </c>
      <c r="BV80" s="26">
        <f>+V80+AX80+BD80</f>
        <v>0</v>
      </c>
    </row>
    <row r="81" spans="1:74" ht="15">
      <c r="A81" s="74" t="s">
        <v>130</v>
      </c>
      <c r="B81" s="74" t="s">
        <v>13</v>
      </c>
      <c r="C81" s="22"/>
      <c r="E81" s="25">
        <v>23</v>
      </c>
      <c r="F81" s="5">
        <v>8</v>
      </c>
      <c r="G81" s="53"/>
      <c r="I81" s="27" t="s">
        <v>352</v>
      </c>
      <c r="K81" s="27"/>
      <c r="M81" s="27"/>
      <c r="O81" s="27"/>
      <c r="Q81" s="27"/>
      <c r="S81" s="27"/>
      <c r="U81" s="27"/>
      <c r="W81" s="27"/>
      <c r="Y81" s="27"/>
      <c r="AA81" s="56">
        <v>39</v>
      </c>
      <c r="AC81" s="56"/>
      <c r="AE81" s="56" t="s">
        <v>7</v>
      </c>
      <c r="AG81" s="56"/>
      <c r="AI81" s="56"/>
      <c r="AK81" s="56"/>
      <c r="AM81" s="56"/>
      <c r="AO81" s="56"/>
      <c r="AS81" s="56">
        <v>35</v>
      </c>
      <c r="BQ81" s="26">
        <f>+D81+F81+H81+J81+L81+N81+P81+R81+T81+V81+Z81+X81+AB81+AD81+AF81+AH81+AJ81+AL81+AN81+AP81+AR81+AT81+AV81+AX81+AZ81+BB81+BD81+BF81+BH81+BJ81+BL81+BN81+BP81</f>
        <v>8</v>
      </c>
      <c r="BR81" s="53">
        <f>+F81+J81+X81+AB81+AF81+AL81+AT81+BL81+BP81</f>
        <v>8</v>
      </c>
      <c r="BS81" s="53">
        <f>+D81+H81+R81+Z81+AV81+BJ81</f>
        <v>0</v>
      </c>
      <c r="BT81" s="53">
        <f>+P81+AJ81+AN81+AR81+BB81+BH81</f>
        <v>0</v>
      </c>
      <c r="BU81" s="53">
        <f>+L81+N81+T81+AH81+AP81+AZ81+BF81+BN81</f>
        <v>0</v>
      </c>
      <c r="BV81" s="26">
        <f>+V81+AX81+BD81</f>
        <v>0</v>
      </c>
    </row>
    <row r="82" spans="1:74" ht="15">
      <c r="A82" s="66" t="s">
        <v>510</v>
      </c>
      <c r="B82" s="77" t="s">
        <v>504</v>
      </c>
      <c r="C82" s="22"/>
      <c r="E82" s="53"/>
      <c r="G82" s="53"/>
      <c r="I82" s="53"/>
      <c r="K82" s="53"/>
      <c r="M82" s="53"/>
      <c r="O82" s="53"/>
      <c r="Q82" s="53"/>
      <c r="S82" s="53"/>
      <c r="U82" s="53"/>
      <c r="W82" s="53"/>
      <c r="Y82" s="53"/>
      <c r="AA82" s="53"/>
      <c r="AC82" s="53"/>
      <c r="AE82" s="56" t="s">
        <v>7</v>
      </c>
      <c r="AG82" s="56"/>
      <c r="AI82" s="56"/>
      <c r="AK82" s="56"/>
      <c r="AM82" s="56"/>
      <c r="AO82" s="56"/>
      <c r="BQ82" s="26">
        <f>+D82+F82+H82+J82+L82+N82+P82+R82+T82+V82+Z82+X82+AB82+AD82+AF82+AH82+AJ82+AL82+AN82+AP82+AR82+AT82+AV82+AX82+AZ82+BB82+BD82+BF82+BH82+BJ82+BL82+BN82+BP82</f>
        <v>0</v>
      </c>
      <c r="BR82" s="53">
        <f>+F82+J82+X82+AB82+AF82+AL82+AT82+BL82+BP82</f>
        <v>0</v>
      </c>
      <c r="BS82" s="53">
        <f>+D82+H82+R82+Z82+AV82+BJ82</f>
        <v>0</v>
      </c>
      <c r="BT82" s="53">
        <f>+P82+AJ82+AN82+AR82+BB82+BH82</f>
        <v>0</v>
      </c>
      <c r="BU82" s="53">
        <f>+L82+N82+T82+AH82+AP82+AZ82+BF82+BN82</f>
        <v>0</v>
      </c>
      <c r="BV82" s="26">
        <f>+V82+AX82+BD82</f>
        <v>0</v>
      </c>
    </row>
    <row r="83" spans="1:74" ht="15">
      <c r="A83" s="28" t="s">
        <v>339</v>
      </c>
      <c r="B83" s="74" t="s">
        <v>9</v>
      </c>
      <c r="C83" s="22"/>
      <c r="E83" s="53"/>
      <c r="G83" s="53"/>
      <c r="I83" s="27" t="s">
        <v>7</v>
      </c>
      <c r="K83" s="27"/>
      <c r="M83" s="27"/>
      <c r="O83" s="27"/>
      <c r="Q83" s="27"/>
      <c r="S83" s="27"/>
      <c r="U83" s="27"/>
      <c r="W83" s="27"/>
      <c r="Y83" s="27"/>
      <c r="AA83" s="27"/>
      <c r="AC83" s="27"/>
      <c r="AE83" s="27"/>
      <c r="AG83" s="27"/>
      <c r="AI83" s="27"/>
      <c r="AK83" s="27"/>
      <c r="AM83" s="27"/>
      <c r="AO83" s="27"/>
      <c r="BQ83" s="26">
        <f>+D83+F83+H83+J83+L83+N83+P83+R83+T83+V83+Z83+X83+AB83+AD83+AF83+AH83+AJ83+AL83+AN83+AP83+AR83+AT83+AV83+AX83+AZ83+BB83+BD83+BF83+BH83+BJ83+BL83+BN83+BP83</f>
        <v>0</v>
      </c>
      <c r="BR83" s="53">
        <f>+F83+J83+X83+AB83+AF83+AL83+AT83+BL83+BP83</f>
        <v>0</v>
      </c>
      <c r="BS83" s="53">
        <f>+D83+H83+R83+Z83+AV83+BJ83</f>
        <v>0</v>
      </c>
      <c r="BT83" s="53">
        <f>+P83+AJ83+AN83+AR83+BB83+BH83</f>
        <v>0</v>
      </c>
      <c r="BU83" s="53">
        <f>+L83+N83+T83+AH83+AP83+AZ83+BF83+BN83</f>
        <v>0</v>
      </c>
      <c r="BV83" s="26">
        <f>+V83+AX83+BD83</f>
        <v>0</v>
      </c>
    </row>
    <row r="84" spans="1:74" ht="15">
      <c r="A84" s="28" t="s">
        <v>359</v>
      </c>
      <c r="B84" s="66" t="s">
        <v>9</v>
      </c>
      <c r="C84" s="22"/>
      <c r="E84" s="53"/>
      <c r="G84" s="53"/>
      <c r="I84" s="53"/>
      <c r="K84" s="27" t="s">
        <v>331</v>
      </c>
      <c r="M84" s="27">
        <v>45</v>
      </c>
      <c r="O84" s="27"/>
      <c r="Q84" s="27"/>
      <c r="S84" s="27"/>
      <c r="U84" s="27"/>
      <c r="W84" s="27"/>
      <c r="Y84" s="27"/>
      <c r="AA84" s="27"/>
      <c r="AC84" s="27"/>
      <c r="AE84" s="27"/>
      <c r="AG84" s="27"/>
      <c r="AI84" s="27"/>
      <c r="AK84" s="27"/>
      <c r="AM84" s="27"/>
      <c r="AO84" s="27"/>
      <c r="BQ84" s="26">
        <f>+D84+F84+H84+J84+L84+N84+P84+R84+T84+V84+Z84+X84+AB84+AD84+AF84+AH84+AJ84+AL84+AN84+AP84+AR84+AT84+AV84+AX84+AZ84+BB84+BD84+BF84+BH84+BJ84+BL84+BN84+BP84</f>
        <v>0</v>
      </c>
      <c r="BR84" s="53">
        <f>+F84+J84+X84+AB84+AF84+AL84+AT84+BL84+BP84</f>
        <v>0</v>
      </c>
      <c r="BS84" s="53">
        <f>+D84+H84+R84+Z84+AV84+BJ84</f>
        <v>0</v>
      </c>
      <c r="BT84" s="53">
        <f>+P84+AJ84+AN84+AR84+BB84+BH84</f>
        <v>0</v>
      </c>
      <c r="BU84" s="53">
        <f>+L84+N84+T84+AH84+AP84+AZ84+BF84+BN84</f>
        <v>0</v>
      </c>
      <c r="BV84" s="26">
        <f>+V84+AX84+BD84</f>
        <v>0</v>
      </c>
    </row>
    <row r="85" spans="1:74" ht="15">
      <c r="A85" s="77" t="s">
        <v>50</v>
      </c>
      <c r="B85" s="74" t="s">
        <v>1</v>
      </c>
      <c r="C85" s="27" t="s">
        <v>7</v>
      </c>
      <c r="E85" s="53"/>
      <c r="G85" s="53"/>
      <c r="I85" s="56"/>
      <c r="K85" s="25">
        <v>16</v>
      </c>
      <c r="L85" s="5">
        <v>15</v>
      </c>
      <c r="M85" s="25">
        <v>20</v>
      </c>
      <c r="N85" s="5">
        <v>11</v>
      </c>
      <c r="O85" s="27" t="s">
        <v>331</v>
      </c>
      <c r="Q85" s="56" t="s">
        <v>352</v>
      </c>
      <c r="S85" s="53">
        <v>5</v>
      </c>
      <c r="T85" s="15">
        <v>45</v>
      </c>
      <c r="U85" s="53"/>
      <c r="W85" s="53"/>
      <c r="Y85" s="53"/>
      <c r="AA85" s="53"/>
      <c r="AC85" s="53"/>
      <c r="AE85" s="53"/>
      <c r="AG85" s="53">
        <v>26</v>
      </c>
      <c r="AH85" s="23">
        <v>5</v>
      </c>
      <c r="AI85" s="53">
        <v>19</v>
      </c>
      <c r="AJ85" s="23">
        <v>12</v>
      </c>
      <c r="AK85" s="53"/>
      <c r="AM85" s="56">
        <v>33</v>
      </c>
      <c r="AO85" s="53">
        <v>18</v>
      </c>
      <c r="AP85" s="23">
        <v>13</v>
      </c>
      <c r="AQ85" s="53">
        <v>16</v>
      </c>
      <c r="AR85" s="52">
        <v>15</v>
      </c>
      <c r="AW85" s="56" t="s">
        <v>468</v>
      </c>
      <c r="AY85" s="53">
        <v>17</v>
      </c>
      <c r="AZ85" s="52">
        <v>14</v>
      </c>
      <c r="BA85" s="53">
        <v>34</v>
      </c>
      <c r="BC85" s="53" t="s">
        <v>468</v>
      </c>
      <c r="BE85" s="53">
        <v>5</v>
      </c>
      <c r="BF85" s="52">
        <v>45</v>
      </c>
      <c r="BG85" s="53">
        <v>16</v>
      </c>
      <c r="BH85" s="65">
        <v>15</v>
      </c>
      <c r="BM85" s="53">
        <v>18</v>
      </c>
      <c r="BQ85" s="26">
        <f>+D85+F85+H85+J85+L85+N85+P85+R85+T85+V85+Z85+X85+AB85+AD85+AF85+AH85+AJ85+AL85+AN85+AP85+AR85+AT85+AV85+AX85+AZ85+BB85+BD85+BF85+BH85+BJ85+BL85+BN85+BP85</f>
        <v>190</v>
      </c>
      <c r="BR85" s="53">
        <f>+F85+J85+X85+AB85+AF85+AL85+AT85+BL85+BP85</f>
        <v>0</v>
      </c>
      <c r="BS85" s="53">
        <f>+D85+H85+R85+Z85+AV85+BJ85</f>
        <v>0</v>
      </c>
      <c r="BT85" s="53">
        <f>+P85+AJ85+AN85+AR85+BB85+BH85</f>
        <v>42</v>
      </c>
      <c r="BU85" s="53">
        <f>+L85+N85+T85+AH85+AP85+AZ85+BF85+BN85</f>
        <v>148</v>
      </c>
      <c r="BV85" s="13">
        <f>+V85+AX85+BD85</f>
        <v>0</v>
      </c>
    </row>
    <row r="86" spans="1:74" ht="15">
      <c r="A86" s="66" t="s">
        <v>380</v>
      </c>
      <c r="B86" s="66" t="s">
        <v>9</v>
      </c>
      <c r="C86" s="22"/>
      <c r="E86" s="53"/>
      <c r="G86" s="53"/>
      <c r="I86" s="53"/>
      <c r="K86" s="27">
        <v>39</v>
      </c>
      <c r="M86" s="27">
        <v>43</v>
      </c>
      <c r="O86" s="27">
        <v>33</v>
      </c>
      <c r="Q86" s="56">
        <v>37</v>
      </c>
      <c r="S86" s="53">
        <v>13</v>
      </c>
      <c r="T86" s="15">
        <v>20</v>
      </c>
      <c r="U86" s="53"/>
      <c r="W86" s="53"/>
      <c r="Y86" s="53"/>
      <c r="AA86" s="53"/>
      <c r="AC86" s="53"/>
      <c r="AE86" s="53"/>
      <c r="AG86" s="53">
        <v>15</v>
      </c>
      <c r="AH86" s="23">
        <v>16</v>
      </c>
      <c r="AI86" s="53">
        <v>9</v>
      </c>
      <c r="AJ86" s="23">
        <v>29</v>
      </c>
      <c r="AK86" s="53"/>
      <c r="AM86" s="53">
        <v>22</v>
      </c>
      <c r="AN86" s="23">
        <v>9</v>
      </c>
      <c r="AO86" s="53">
        <v>24</v>
      </c>
      <c r="AP86" s="23">
        <v>7</v>
      </c>
      <c r="AQ86" s="53">
        <v>9</v>
      </c>
      <c r="AR86" s="52">
        <v>29</v>
      </c>
      <c r="AW86" s="56" t="s">
        <v>468</v>
      </c>
      <c r="AY86" s="53">
        <v>22</v>
      </c>
      <c r="AZ86" s="52">
        <v>9</v>
      </c>
      <c r="BA86" s="53">
        <v>25</v>
      </c>
      <c r="BB86" s="52">
        <v>6</v>
      </c>
      <c r="BC86" s="53" t="s">
        <v>468</v>
      </c>
      <c r="BE86" s="53">
        <v>9</v>
      </c>
      <c r="BF86" s="52">
        <v>29</v>
      </c>
      <c r="BG86" s="53">
        <v>24</v>
      </c>
      <c r="BH86" s="65">
        <v>7</v>
      </c>
      <c r="BM86" s="53">
        <v>15</v>
      </c>
      <c r="BN86" s="73">
        <v>16</v>
      </c>
      <c r="BQ86" s="26">
        <f>+D86+F86+H86+J86+L86+N86+P86+R86+T86+V86+Z86+X86+AB86+AD86+AF86+AH86+AJ86+AL86+AN86+AP86+AR86+AT86+AV86+AX86+AZ86+BB86+BD86+BF86+BH86+BJ86+BL86+BN86+BP86</f>
        <v>177</v>
      </c>
      <c r="BR86" s="53">
        <f>+F86+J86+X86+AB86+AF86+AL86+AT86+BL86+BP86</f>
        <v>0</v>
      </c>
      <c r="BS86" s="53">
        <f>+D86+H86+R86+Z86+AV86+BJ86</f>
        <v>0</v>
      </c>
      <c r="BT86" s="53">
        <f>+P86+AJ86+AN86+AR86+BB86+BH86</f>
        <v>80</v>
      </c>
      <c r="BU86" s="53">
        <f>+L86+N86+T86+AH86+AP86+AZ86+BF86+BN86</f>
        <v>97</v>
      </c>
      <c r="BV86" s="13">
        <f>+V86+AX86+BD86</f>
        <v>0</v>
      </c>
    </row>
    <row r="87" spans="1:74" ht="15">
      <c r="A87" s="66" t="s">
        <v>457</v>
      </c>
      <c r="B87" s="66" t="s">
        <v>12</v>
      </c>
      <c r="C87" s="22"/>
      <c r="E87" s="53"/>
      <c r="G87" s="53"/>
      <c r="I87" s="53"/>
      <c r="K87" s="53"/>
      <c r="M87" s="53"/>
      <c r="O87" s="53"/>
      <c r="Q87" s="53"/>
      <c r="S87" s="53"/>
      <c r="U87" s="56" t="s">
        <v>7</v>
      </c>
      <c r="W87" s="56"/>
      <c r="Y87" s="56"/>
      <c r="AA87" s="56"/>
      <c r="AC87" s="56"/>
      <c r="AE87" s="56"/>
      <c r="AG87" s="56"/>
      <c r="AI87" s="56"/>
      <c r="AK87" s="56"/>
      <c r="AM87" s="56" t="s">
        <v>331</v>
      </c>
      <c r="AO87" s="56"/>
      <c r="AQ87" s="53" t="s">
        <v>331</v>
      </c>
      <c r="BQ87" s="26">
        <f>+D87+F87+H87+J87+L87+N87+P87+R87+T87+V87+Z87+X87+AB87+AD87+AF87+AH87+AJ87+AL87+AN87+AP87+AR87+AT87+AV87+AX87+AZ87+BB87+BD87+BF87+BH87+BJ87+BL87+BN87+BP87</f>
        <v>0</v>
      </c>
      <c r="BR87" s="53">
        <f>+F87+J87+X87+AB87+AF87+AL87+AT87+BL87+BP87</f>
        <v>0</v>
      </c>
      <c r="BS87" s="53">
        <f>+D87+H87+R87+Z87+AV87+BJ87</f>
        <v>0</v>
      </c>
      <c r="BT87" s="53">
        <f>+P87+AJ87+AN87+AR87+BB87+BH87</f>
        <v>0</v>
      </c>
      <c r="BU87" s="53">
        <f>+L87+N87+T87+AH87+AP87+AZ87+BF87+BN87</f>
        <v>0</v>
      </c>
      <c r="BV87" s="13">
        <f>+V87+AX87+BD87</f>
        <v>0</v>
      </c>
    </row>
    <row r="88" spans="1:74" ht="15">
      <c r="A88" s="66" t="s">
        <v>322</v>
      </c>
      <c r="B88" s="74" t="s">
        <v>317</v>
      </c>
      <c r="C88" s="22"/>
      <c r="E88" s="22"/>
      <c r="G88" s="27">
        <v>52</v>
      </c>
      <c r="I88" s="27">
        <v>54</v>
      </c>
      <c r="K88" s="27"/>
      <c r="M88" s="27"/>
      <c r="O88" s="27"/>
      <c r="Q88" s="27"/>
      <c r="S88" s="27"/>
      <c r="U88" s="27"/>
      <c r="W88" s="27"/>
      <c r="Y88" s="27"/>
      <c r="AA88" s="27"/>
      <c r="AC88" s="27"/>
      <c r="AE88" s="27"/>
      <c r="AG88" s="27"/>
      <c r="AI88" s="27"/>
      <c r="AK88" s="56">
        <v>54</v>
      </c>
      <c r="AM88" s="27"/>
      <c r="AO88" s="27"/>
      <c r="AS88" s="56" t="s">
        <v>7</v>
      </c>
      <c r="BQ88" s="26">
        <f>+D88+F88+H88+J88+L88+N88+P88+R88+T88+V88+Z88+X88+AB88+AD88+AF88+AH88+AJ88+AL88+AN88+AP88+AR88+AT88+AV88+AX88+AZ88+BB88+BD88+BF88+BH88+BJ88+BL88+BN88+BP88</f>
        <v>0</v>
      </c>
      <c r="BR88" s="53">
        <f>+F88+J88+X88+AB88+AF88+AL88+AT88+BL88+BP88</f>
        <v>0</v>
      </c>
      <c r="BS88" s="53">
        <f>+D88+H88+R88+Z88+AV88+BJ88</f>
        <v>0</v>
      </c>
      <c r="BT88" s="53">
        <f>+P88+AJ88+AN88+AR88+BB88+BH88</f>
        <v>0</v>
      </c>
      <c r="BU88" s="53">
        <f>+L88+N88+T88+AH88+AP88+AZ88+BF88+BN88</f>
        <v>0</v>
      </c>
      <c r="BV88" s="13">
        <f>+V88+AX88+BD88</f>
        <v>0</v>
      </c>
    </row>
    <row r="89" spans="1:74" ht="15">
      <c r="A89" s="77" t="s">
        <v>146</v>
      </c>
      <c r="B89" s="74" t="s">
        <v>14</v>
      </c>
      <c r="C89" s="22"/>
      <c r="E89" s="27">
        <v>55</v>
      </c>
      <c r="G89" s="53"/>
      <c r="I89" s="27" t="s">
        <v>7</v>
      </c>
      <c r="K89" s="27"/>
      <c r="M89" s="27"/>
      <c r="O89" s="27"/>
      <c r="Q89" s="27"/>
      <c r="S89" s="27"/>
      <c r="U89" s="27"/>
      <c r="W89" s="27"/>
      <c r="Y89" s="27"/>
      <c r="AA89" s="27"/>
      <c r="AC89" s="27"/>
      <c r="AE89" s="56">
        <v>32</v>
      </c>
      <c r="AG89" s="56"/>
      <c r="AI89" s="56"/>
      <c r="AK89" s="56"/>
      <c r="AM89" s="56"/>
      <c r="AO89" s="56"/>
      <c r="BQ89" s="26">
        <f>+D89+F89+H89+J89+L89+N89+P89+R89+T89+V89+Z89+X89+AB89+AD89+AF89+AH89+AJ89+AL89+AN89+AP89+AR89+AT89+AV89+AX89+AZ89+BB89+BD89+BF89+BH89+BJ89+BL89+BN89+BP89</f>
        <v>0</v>
      </c>
      <c r="BR89" s="53">
        <f>+F89+J89+X89+AB89+AF89+AL89+AT89+BL89+BP89</f>
        <v>0</v>
      </c>
      <c r="BS89" s="53">
        <f>+D89+H89+R89+Z89+AV89+BJ89</f>
        <v>0</v>
      </c>
      <c r="BT89" s="53">
        <f>+P89+AJ89+AN89+AR89+BB89+BH89</f>
        <v>0</v>
      </c>
      <c r="BU89" s="53">
        <f>+L89+N89+T89+AH89+AP89+AZ89+BF89+BN89</f>
        <v>0</v>
      </c>
      <c r="BV89" s="13">
        <f>+V89+AX89+BD89</f>
        <v>0</v>
      </c>
    </row>
    <row r="90" spans="1:74" ht="15">
      <c r="A90" s="77" t="s">
        <v>121</v>
      </c>
      <c r="B90" s="74" t="s">
        <v>109</v>
      </c>
      <c r="C90" s="22"/>
      <c r="E90" s="27">
        <v>40</v>
      </c>
      <c r="I90" s="27" t="s">
        <v>7</v>
      </c>
      <c r="K90" s="27"/>
      <c r="M90" s="27"/>
      <c r="O90" s="27"/>
      <c r="Q90" s="27"/>
      <c r="S90" s="27"/>
      <c r="U90" s="27"/>
      <c r="W90" s="53">
        <v>16</v>
      </c>
      <c r="X90" s="19">
        <v>15</v>
      </c>
      <c r="Y90" s="27"/>
      <c r="AA90" s="53">
        <v>22</v>
      </c>
      <c r="AB90" s="23">
        <v>9</v>
      </c>
      <c r="AC90" s="53"/>
      <c r="AE90" s="53">
        <v>11</v>
      </c>
      <c r="AF90" s="23">
        <v>24</v>
      </c>
      <c r="AG90" s="53"/>
      <c r="AI90" s="53"/>
      <c r="AK90" s="56">
        <v>37</v>
      </c>
      <c r="AM90" s="53"/>
      <c r="AO90" s="53"/>
      <c r="AS90" s="53">
        <v>19</v>
      </c>
      <c r="AT90" s="52">
        <v>12</v>
      </c>
      <c r="BI90" s="56" t="s">
        <v>7</v>
      </c>
      <c r="BK90" s="53">
        <v>23</v>
      </c>
      <c r="BL90" s="73">
        <v>8</v>
      </c>
      <c r="BO90" s="53">
        <v>25</v>
      </c>
      <c r="BQ90" s="26">
        <f>+D90+F90+H90+J90+L90+N90+P90+R90+T90+V90+Z90+X90+AB90+AD90+AF90+AH90+AJ90+AL90+AN90+AP90+AR90+AT90+AV90+AX90+AZ90+BB90+BD90+BF90+BH90+BJ90+BL90+BN90+BP90</f>
        <v>68</v>
      </c>
      <c r="BR90" s="53">
        <f>+F90+J90+X90+AB90+AF90+AL90+AT90+BL90+BP90</f>
        <v>68</v>
      </c>
      <c r="BS90" s="53">
        <f>+D90+H90+R90+Z90+AV90+BJ90</f>
        <v>0</v>
      </c>
      <c r="BT90" s="53">
        <f>+P90+AJ90+AN90+AR90+BB90+BH90</f>
        <v>0</v>
      </c>
      <c r="BU90" s="53">
        <f>+L90+N90+T90+AH90+AP90+AZ90+BF90+BN90</f>
        <v>0</v>
      </c>
      <c r="BV90" s="13">
        <f>+V90+AX90+BD90</f>
        <v>0</v>
      </c>
    </row>
    <row r="91" spans="1:74" ht="15">
      <c r="A91" s="66" t="s">
        <v>379</v>
      </c>
      <c r="B91" s="66" t="s">
        <v>8</v>
      </c>
      <c r="C91" s="22"/>
      <c r="E91" s="53"/>
      <c r="G91" s="53"/>
      <c r="I91" s="53"/>
      <c r="K91" s="25">
        <v>23</v>
      </c>
      <c r="L91" s="5">
        <v>8</v>
      </c>
      <c r="M91" s="27" t="s">
        <v>331</v>
      </c>
      <c r="O91" s="53">
        <v>30</v>
      </c>
      <c r="P91" s="5">
        <v>1</v>
      </c>
      <c r="Q91" s="53"/>
      <c r="S91" s="53">
        <v>2</v>
      </c>
      <c r="T91" s="15">
        <v>80</v>
      </c>
      <c r="U91" s="56">
        <v>33</v>
      </c>
      <c r="W91" s="56"/>
      <c r="Y91" s="56"/>
      <c r="AA91" s="56"/>
      <c r="AC91" s="53">
        <v>9</v>
      </c>
      <c r="AD91" s="23">
        <v>15</v>
      </c>
      <c r="AE91" s="53"/>
      <c r="AG91" s="53">
        <v>11</v>
      </c>
      <c r="AH91" s="23">
        <v>24</v>
      </c>
      <c r="AI91" s="53">
        <v>11</v>
      </c>
      <c r="AJ91" s="23">
        <v>24</v>
      </c>
      <c r="AK91" s="53"/>
      <c r="AM91" s="53">
        <v>14</v>
      </c>
      <c r="AN91" s="23">
        <v>18</v>
      </c>
      <c r="AO91" s="53">
        <v>5</v>
      </c>
      <c r="AP91" s="23">
        <v>45</v>
      </c>
      <c r="AQ91" s="53">
        <v>18</v>
      </c>
      <c r="AR91" s="52">
        <v>13</v>
      </c>
      <c r="AW91" s="53">
        <v>30</v>
      </c>
      <c r="AX91" s="52">
        <v>1</v>
      </c>
      <c r="AY91" s="53" t="s">
        <v>331</v>
      </c>
      <c r="BQ91" s="26">
        <f>+D91+F91+H91+J91+L91+N91+P91+R91+T91+V91+Z91+X91+AB91+AD91+AF91+AH91+AJ91+AL91+AN91+AP91+AR91+AT91+AV91+AX91+AZ91+BB91+BD91+BF91+BH91+BJ91+BL91+BN91+BP91</f>
        <v>229</v>
      </c>
      <c r="BR91" s="53">
        <f>+F91+J91+X91+AB91+AF91+AL91+AT91+BL91+BP91</f>
        <v>0</v>
      </c>
      <c r="BS91" s="53">
        <f>+D91+H91+R91+Z91+AV91+BJ91</f>
        <v>0</v>
      </c>
      <c r="BT91" s="53">
        <f>+P91+AJ91+AN91+AR91+BB91+BH91</f>
        <v>56</v>
      </c>
      <c r="BU91" s="53">
        <f>+L91+N91+T91+AH91+AP91+AZ91+BF91+BN91</f>
        <v>157</v>
      </c>
      <c r="BV91" s="13">
        <f>+V91+AX91+BD91</f>
        <v>1</v>
      </c>
    </row>
    <row r="92" spans="1:74" ht="15">
      <c r="A92" s="62" t="s">
        <v>560</v>
      </c>
      <c r="B92" s="77" t="s">
        <v>2</v>
      </c>
      <c r="C92" s="22"/>
      <c r="E92" s="53"/>
      <c r="G92" s="53"/>
      <c r="I92" s="53"/>
      <c r="K92" s="53"/>
      <c r="M92" s="53"/>
      <c r="O92" s="53"/>
      <c r="Q92" s="53"/>
      <c r="S92" s="53"/>
      <c r="U92" s="53"/>
      <c r="W92" s="53"/>
      <c r="Y92" s="53"/>
      <c r="AA92" s="53"/>
      <c r="AC92" s="53"/>
      <c r="AE92" s="53"/>
      <c r="AG92" s="53"/>
      <c r="AI92" s="53"/>
      <c r="AK92" s="56">
        <v>52</v>
      </c>
      <c r="AM92" s="53"/>
      <c r="AO92" s="53"/>
      <c r="BQ92" s="26">
        <f>+D92+F92+H92+J92+L92+N92+P92+R92+T92+V92+Z92+X92+AB92+AD92+AF92+AH92+AJ92+AL92+AN92+AP92+AR92+AT92+AV92+AX92+AZ92+BB92+BD92+BF92+BH92+BJ92+BL92+BN92+BP92</f>
        <v>0</v>
      </c>
      <c r="BR92" s="53">
        <f>+F92+J92+X92+AB92+AF92+AL92+AT92+BL92+BP92</f>
        <v>0</v>
      </c>
      <c r="BS92" s="53">
        <f>+D92+H92+R92+Z92+AV92+BJ92</f>
        <v>0</v>
      </c>
      <c r="BT92" s="53">
        <f>+P92+AJ92+AN92+AR92+BB92+BH92</f>
        <v>0</v>
      </c>
      <c r="BU92" s="53">
        <f>+L92+N92+T92+AH92+AP92+AZ92+BF92+BN92</f>
        <v>0</v>
      </c>
      <c r="BV92" s="13">
        <f>+V92+AX92+BD92</f>
        <v>0</v>
      </c>
    </row>
    <row r="93" spans="1:74" ht="15">
      <c r="A93" s="77" t="s">
        <v>156</v>
      </c>
      <c r="B93" s="74" t="s">
        <v>17</v>
      </c>
      <c r="C93" s="27" t="s">
        <v>7</v>
      </c>
      <c r="E93" s="27">
        <v>59</v>
      </c>
      <c r="G93" s="53"/>
      <c r="I93" s="53"/>
      <c r="K93" s="53"/>
      <c r="M93" s="53"/>
      <c r="O93" s="53"/>
      <c r="Q93" s="53"/>
      <c r="S93" s="53"/>
      <c r="U93" s="53"/>
      <c r="W93" s="27">
        <v>41</v>
      </c>
      <c r="Y93" s="53"/>
      <c r="AA93" s="53"/>
      <c r="AC93" s="53"/>
      <c r="AE93" s="53"/>
      <c r="AG93" s="53"/>
      <c r="AI93" s="53"/>
      <c r="AK93" s="56">
        <v>47</v>
      </c>
      <c r="AM93" s="53"/>
      <c r="AO93" s="53"/>
      <c r="BK93" s="53">
        <v>41</v>
      </c>
      <c r="BQ93" s="26">
        <f>+D93+F93+H93+J93+L93+N93+P93+R93+T93+V93+Z93+X93+AB93+AD93+AF93+AH93+AJ93+AL93+AN93+AP93+AR93+AT93+AV93+AX93+AZ93+BB93+BD93+BF93+BH93+BJ93+BL93+BN93+BP93</f>
        <v>0</v>
      </c>
      <c r="BR93" s="53">
        <f>+F93+J93+X93+AB93+AF93+AL93+AT93+BL93+BP93</f>
        <v>0</v>
      </c>
      <c r="BS93" s="53">
        <f>+D93+H93+R93+Z93+AV93+BJ93</f>
        <v>0</v>
      </c>
      <c r="BT93" s="53">
        <f>+P93+AJ93+AN93+AR93+BB93+BH93</f>
        <v>0</v>
      </c>
      <c r="BU93" s="53">
        <f>+L93+N93+T93+AH93+AP93+AZ93+BF93+BN93</f>
        <v>0</v>
      </c>
      <c r="BV93" s="13">
        <f>+V93+AX93+BD93</f>
        <v>0</v>
      </c>
    </row>
    <row r="94" spans="1:74" ht="15">
      <c r="A94" s="77" t="s">
        <v>32</v>
      </c>
      <c r="B94" s="57" t="s">
        <v>10</v>
      </c>
      <c r="C94" s="25" t="s">
        <v>19</v>
      </c>
      <c r="E94" s="53"/>
      <c r="G94" s="53"/>
      <c r="I94" s="53"/>
      <c r="K94" s="53"/>
      <c r="M94" s="53"/>
      <c r="O94" s="53"/>
      <c r="Q94" s="53"/>
      <c r="S94" s="53"/>
      <c r="U94" s="53"/>
      <c r="W94" s="53"/>
      <c r="Y94" s="53">
        <v>20</v>
      </c>
      <c r="Z94" s="17">
        <v>11</v>
      </c>
      <c r="AA94" s="53"/>
      <c r="AC94" s="53"/>
      <c r="AE94" s="53"/>
      <c r="AG94" s="53"/>
      <c r="AI94" s="53"/>
      <c r="AK94" s="53"/>
      <c r="AM94" s="53"/>
      <c r="AO94" s="53"/>
      <c r="AU94" s="53">
        <v>14</v>
      </c>
      <c r="AV94" s="52">
        <v>18</v>
      </c>
      <c r="BI94" s="53">
        <v>2</v>
      </c>
      <c r="BJ94" s="73">
        <v>80</v>
      </c>
      <c r="BQ94" s="26">
        <f>+D94+F94+H94+J94+L94+N94+P94+R94+T94+V94+Z94+X94+AB94+AD94+AF94+AH94+AJ94+AL94+AN94+AP94+AR94+AT94+AV94+AX94+AZ94+BB94+BD94+BF94+BH94+BJ94+BL94+BN94+BP94</f>
        <v>109</v>
      </c>
      <c r="BR94" s="53">
        <f>+F94+J94+X94+AB94+AF94+AL94+AT94+BL94+BP94</f>
        <v>0</v>
      </c>
      <c r="BS94" s="53">
        <f>+D94+H94+R94+Z94+AV94+BJ94</f>
        <v>109</v>
      </c>
      <c r="BT94" s="53">
        <f>+P94+AJ94+AN94+AR94+BB94+BH94</f>
        <v>0</v>
      </c>
      <c r="BU94" s="53">
        <f>+L94+N94+T94+AH94+AP94+AZ94+BF94+BN94</f>
        <v>0</v>
      </c>
      <c r="BV94" s="13">
        <f>+V94+AX94+BD94</f>
        <v>0</v>
      </c>
    </row>
    <row r="95" spans="1:74" ht="15">
      <c r="A95" s="28" t="s">
        <v>341</v>
      </c>
      <c r="B95" s="74" t="s">
        <v>166</v>
      </c>
      <c r="C95" s="22"/>
      <c r="E95" s="53"/>
      <c r="G95" s="53"/>
      <c r="I95" s="27">
        <v>53</v>
      </c>
      <c r="K95" s="27"/>
      <c r="M95" s="27"/>
      <c r="O95" s="27"/>
      <c r="Q95" s="27"/>
      <c r="S95" s="27"/>
      <c r="U95" s="27"/>
      <c r="W95" s="27"/>
      <c r="Y95" s="27"/>
      <c r="AA95" s="27"/>
      <c r="AC95" s="27"/>
      <c r="AE95" s="27"/>
      <c r="AG95" s="27"/>
      <c r="AI95" s="27"/>
      <c r="AK95" s="27"/>
      <c r="AM95" s="27"/>
      <c r="AO95" s="27"/>
      <c r="BQ95" s="26">
        <f>+D95+F95+H95+J95+L95+N95+P95+R95+T95+V95+Z95+X95+AB95+AD95+AF95+AH95+AJ95+AL95+AN95+AP95+AR95+AT95+AV95+AX95+AZ95+BB95+BD95+BF95+BH95+BJ95+BL95+BN95+BP95</f>
        <v>0</v>
      </c>
      <c r="BR95" s="53">
        <f>+F95+J95+X95+AB95+AF95+AL95+AT95+BL95+BP95</f>
        <v>0</v>
      </c>
      <c r="BS95" s="53">
        <f>+D95+H95+R95+Z95+AV95+BJ95</f>
        <v>0</v>
      </c>
      <c r="BT95" s="53">
        <f>+P95+AJ95+AN95+AR95+BB95+BH95</f>
        <v>0</v>
      </c>
      <c r="BU95" s="53">
        <f>+L95+N95+T95+AH95+AP95+AZ95+BF95+BN95</f>
        <v>0</v>
      </c>
      <c r="BV95" s="13">
        <f>+V95+AX95+BD95</f>
        <v>0</v>
      </c>
    </row>
    <row r="96" spans="1:74" ht="15">
      <c r="A96" s="77" t="s">
        <v>33</v>
      </c>
      <c r="B96" s="74" t="s">
        <v>5</v>
      </c>
      <c r="C96" s="25">
        <v>15</v>
      </c>
      <c r="D96" s="5">
        <v>16</v>
      </c>
      <c r="E96" s="25">
        <v>8</v>
      </c>
      <c r="F96" s="5">
        <v>32</v>
      </c>
      <c r="G96" s="53">
        <v>23</v>
      </c>
      <c r="H96" s="5">
        <v>8</v>
      </c>
      <c r="I96" s="27" t="s">
        <v>7</v>
      </c>
      <c r="K96" s="27"/>
      <c r="M96" s="27"/>
      <c r="O96" s="27"/>
      <c r="Q96" s="53">
        <v>18</v>
      </c>
      <c r="R96" s="5">
        <v>13</v>
      </c>
      <c r="S96" s="53"/>
      <c r="U96" s="53">
        <v>6</v>
      </c>
      <c r="V96" s="15">
        <v>40</v>
      </c>
      <c r="W96" s="27" t="s">
        <v>7</v>
      </c>
      <c r="Y96" s="53">
        <v>18</v>
      </c>
      <c r="Z96" s="17">
        <v>13</v>
      </c>
      <c r="AA96" s="53">
        <v>7</v>
      </c>
      <c r="AB96" s="23">
        <v>36</v>
      </c>
      <c r="AC96" s="53">
        <v>9</v>
      </c>
      <c r="AD96" s="23">
        <v>15</v>
      </c>
      <c r="AE96" s="56" t="s">
        <v>249</v>
      </c>
      <c r="AG96" s="56"/>
      <c r="AI96" s="56"/>
      <c r="AK96" s="53" t="s">
        <v>553</v>
      </c>
      <c r="AM96" s="56">
        <v>46</v>
      </c>
      <c r="AO96" s="53">
        <v>30</v>
      </c>
      <c r="AP96" s="23">
        <v>1</v>
      </c>
      <c r="AQ96" s="53">
        <v>26</v>
      </c>
      <c r="AR96" s="52">
        <v>5</v>
      </c>
      <c r="AS96" s="53" t="s">
        <v>19</v>
      </c>
      <c r="AU96" s="53" t="s">
        <v>7</v>
      </c>
      <c r="AW96" s="53">
        <v>5</v>
      </c>
      <c r="AX96" s="52">
        <v>45</v>
      </c>
      <c r="AY96" s="53" t="s">
        <v>331</v>
      </c>
      <c r="BA96" s="53">
        <v>30</v>
      </c>
      <c r="BB96" s="52">
        <v>1</v>
      </c>
      <c r="BC96" s="53">
        <v>16</v>
      </c>
      <c r="BD96" s="52">
        <v>15</v>
      </c>
      <c r="BE96" s="53">
        <v>29</v>
      </c>
      <c r="BF96" s="52">
        <v>2</v>
      </c>
      <c r="BG96" s="53">
        <v>32</v>
      </c>
      <c r="BI96" s="53">
        <v>10</v>
      </c>
      <c r="BJ96" s="73">
        <v>26</v>
      </c>
      <c r="BK96" s="53">
        <v>10</v>
      </c>
      <c r="BL96" s="73">
        <v>26</v>
      </c>
      <c r="BO96" s="53">
        <v>8</v>
      </c>
      <c r="BP96" s="73">
        <v>32</v>
      </c>
      <c r="BQ96" s="26">
        <f>+D96+F96+H96+J96+L96+N96+P96+R96+T96+V96+Z96+X96+AB96+AD96+AF96+AH96+AJ96+AL96+AN96+AP96+AR96+AT96+AV96+AX96+AZ96+BB96+BD96+BF96+BH96+BJ96+BL96+BN96+BP96</f>
        <v>326</v>
      </c>
      <c r="BR96" s="53">
        <f>+F96+J96+X96+AB96+AF96+AL96+AT96+BL96+BP96</f>
        <v>126</v>
      </c>
      <c r="BS96" s="53">
        <f>+D96+H96+R96+Z96+AV96+BJ96</f>
        <v>76</v>
      </c>
      <c r="BT96" s="53">
        <f>+P96+AJ96+AN96+AR96+BB96+BH96</f>
        <v>6</v>
      </c>
      <c r="BU96" s="53">
        <f>+L96+N96+T96+AH96+AP96+AZ96+BF96+BN96</f>
        <v>3</v>
      </c>
      <c r="BV96" s="13">
        <f>+V96+AX96+BD96</f>
        <v>100</v>
      </c>
    </row>
    <row r="97" spans="1:74" ht="15">
      <c r="A97" s="77" t="s">
        <v>82</v>
      </c>
      <c r="B97" s="74" t="s">
        <v>16</v>
      </c>
      <c r="C97" s="27">
        <v>58</v>
      </c>
      <c r="E97" s="53"/>
      <c r="G97" s="27">
        <v>41</v>
      </c>
      <c r="I97" s="27" t="s">
        <v>7</v>
      </c>
      <c r="K97" s="27"/>
      <c r="M97" s="27"/>
      <c r="O97" s="27"/>
      <c r="Q97" s="56">
        <v>61</v>
      </c>
      <c r="S97" s="56"/>
      <c r="U97" s="56"/>
      <c r="W97" s="27">
        <v>42</v>
      </c>
      <c r="Y97" s="56" t="s">
        <v>7</v>
      </c>
      <c r="AA97" s="56">
        <v>55</v>
      </c>
      <c r="AC97" s="56"/>
      <c r="AE97" s="56"/>
      <c r="AG97" s="56"/>
      <c r="AI97" s="56"/>
      <c r="AK97" s="56"/>
      <c r="AM97" s="56"/>
      <c r="AO97" s="56"/>
      <c r="BQ97" s="26">
        <f>+D97+F97+H97+J97+L97+N97+P97+R97+T97+V97+Z97+X97+AB97+AD97+AF97+AH97+AJ97+AL97+AN97+AP97+AR97+AT97+AV97+AX97+AZ97+BB97+BD97+BF97+BH97+BJ97+BL97+BN97+BP97</f>
        <v>0</v>
      </c>
      <c r="BR97" s="53">
        <f>+F97+J97+X97+AB97+AF97+AL97+AT97+BL97+BP97</f>
        <v>0</v>
      </c>
      <c r="BS97" s="53">
        <f>+D97+H97+R97+Z97+AV97+BJ97</f>
        <v>0</v>
      </c>
      <c r="BT97" s="53">
        <f>+P97+AJ97+AN97+AR97+BB97+BH97</f>
        <v>0</v>
      </c>
      <c r="BU97" s="53">
        <f>+L97+N97+T97+AH97+AP97+AZ97+BF97+BN97</f>
        <v>0</v>
      </c>
      <c r="BV97" s="13">
        <f>+V97+AX97+BD97</f>
        <v>0</v>
      </c>
    </row>
    <row r="98" spans="1:74" ht="15">
      <c r="A98" s="77" t="s">
        <v>63</v>
      </c>
      <c r="B98" s="74" t="s">
        <v>3</v>
      </c>
      <c r="C98" s="27">
        <v>52</v>
      </c>
      <c r="E98" s="53"/>
      <c r="G98" s="6">
        <v>20</v>
      </c>
      <c r="H98" s="5">
        <v>11</v>
      </c>
      <c r="I98" s="56"/>
      <c r="K98" s="27">
        <v>37</v>
      </c>
      <c r="M98" s="27">
        <v>35</v>
      </c>
      <c r="O98" s="53">
        <v>12</v>
      </c>
      <c r="P98" s="5">
        <v>22</v>
      </c>
      <c r="Q98" s="53">
        <v>27</v>
      </c>
      <c r="R98" s="5">
        <v>4</v>
      </c>
      <c r="S98" s="53">
        <v>19</v>
      </c>
      <c r="T98" s="15">
        <v>12</v>
      </c>
      <c r="U98" s="56" t="s">
        <v>7</v>
      </c>
      <c r="W98" s="56"/>
      <c r="Y98" s="56" t="s">
        <v>7</v>
      </c>
      <c r="AA98" s="56"/>
      <c r="AC98" s="56"/>
      <c r="AE98" s="56"/>
      <c r="AG98" s="56"/>
      <c r="AI98" s="56"/>
      <c r="AK98" s="56"/>
      <c r="AM98" s="56"/>
      <c r="AO98" s="56"/>
      <c r="BQ98" s="26">
        <f>+D98+F98+H98+J98+L98+N98+P98+R98+T98+V98+Z98+X98+AB98+AD98+AF98+AH98+AJ98+AL98+AN98+AP98+AR98+AT98+AV98+AX98+AZ98+BB98+BD98+BF98+BH98+BJ98+BL98+BN98+BP98</f>
        <v>49</v>
      </c>
      <c r="BR98" s="53">
        <f>+F98+J98+X98+AB98+AF98+AL98+AT98+BL98+BP98</f>
        <v>0</v>
      </c>
      <c r="BS98" s="53">
        <f>+D98+H98+R98+Z98+AV98+BJ98</f>
        <v>15</v>
      </c>
      <c r="BT98" s="53">
        <f>+P98+AJ98+AN98+AR98+BB98+BH98</f>
        <v>22</v>
      </c>
      <c r="BU98" s="53">
        <f>+L98+N98+T98+AH98+AP98+AZ98+BF98+BN98</f>
        <v>12</v>
      </c>
      <c r="BV98" s="13">
        <f>+V98+AX98+BD98</f>
        <v>0</v>
      </c>
    </row>
    <row r="99" spans="1:74" ht="15">
      <c r="A99" s="66" t="s">
        <v>511</v>
      </c>
      <c r="B99" s="77" t="s">
        <v>17</v>
      </c>
      <c r="C99" s="22"/>
      <c r="E99" s="53"/>
      <c r="G99" s="53"/>
      <c r="I99" s="53"/>
      <c r="K99" s="53"/>
      <c r="M99" s="53"/>
      <c r="O99" s="53"/>
      <c r="Q99" s="53"/>
      <c r="S99" s="53"/>
      <c r="U99" s="53"/>
      <c r="W99" s="53"/>
      <c r="Y99" s="53"/>
      <c r="AA99" s="53"/>
      <c r="AC99" s="53"/>
      <c r="AE99" s="56" t="s">
        <v>7</v>
      </c>
      <c r="AG99" s="56"/>
      <c r="AI99" s="56"/>
      <c r="AK99" s="56"/>
      <c r="AM99" s="56"/>
      <c r="AO99" s="56"/>
      <c r="BQ99" s="26">
        <f>+D99+F99+H99+J99+L99+N99+P99+R99+T99+V99+Z99+X99+AB99+AD99+AF99+AH99+AJ99+AL99+AN99+AP99+AR99+AT99+AV99+AX99+AZ99+BB99+BD99+BF99+BH99+BJ99+BL99+BN99+BP99</f>
        <v>0</v>
      </c>
      <c r="BR99" s="53">
        <f>+F99+J99+X99+AB99+AF99+AL99+AT99+BL99+BP99</f>
        <v>0</v>
      </c>
      <c r="BS99" s="53">
        <f>+D99+H99+R99+Z99+AV99+BJ99</f>
        <v>0</v>
      </c>
      <c r="BT99" s="53">
        <f>+P99+AJ99+AN99+AR99+BB99+BH99</f>
        <v>0</v>
      </c>
      <c r="BU99" s="53">
        <f>+L99+N99+T99+AH99+AP99+AZ99+BF99+BN99</f>
        <v>0</v>
      </c>
      <c r="BV99" s="13">
        <f>+V99+AX99+BD99</f>
        <v>0</v>
      </c>
    </row>
    <row r="100" spans="1:74" ht="15">
      <c r="A100" s="62" t="s">
        <v>581</v>
      </c>
      <c r="B100" s="74" t="s">
        <v>582</v>
      </c>
      <c r="C100" s="22"/>
      <c r="E100" s="53"/>
      <c r="G100" s="53"/>
      <c r="I100" s="53"/>
      <c r="K100" s="53"/>
      <c r="M100" s="53"/>
      <c r="O100" s="53"/>
      <c r="Q100" s="53"/>
      <c r="S100" s="53"/>
      <c r="U100" s="53"/>
      <c r="W100" s="53"/>
      <c r="Y100" s="53"/>
      <c r="AA100" s="53"/>
      <c r="AC100" s="53"/>
      <c r="AE100" s="53"/>
      <c r="AG100" s="53"/>
      <c r="AI100" s="53"/>
      <c r="AK100" s="53"/>
      <c r="AM100" s="53"/>
      <c r="AO100" s="56">
        <v>46</v>
      </c>
      <c r="BQ100" s="26">
        <f>+D100+F100+H100+J100+L100+N100+P100+R100+T100+V100+Z100+X100+AB100+AD100+AF100+AH100+AJ100+AL100+AN100+AP100+AR100+AT100+AV100+AX100+AZ100+BB100+BD100+BF100+BH100+BJ100+BL100+BN100+BP100</f>
        <v>0</v>
      </c>
      <c r="BR100" s="53">
        <f>+F100+J100+X100+AB100+AF100+AL100+AT100+BL100+BP100</f>
        <v>0</v>
      </c>
      <c r="BS100" s="53">
        <f>+D100+H100+R100+Z100+AV100+BJ100</f>
        <v>0</v>
      </c>
      <c r="BT100" s="53">
        <f>+P100+AJ100+AN100+AR100+BB100+BH100</f>
        <v>0</v>
      </c>
      <c r="BU100" s="53">
        <f>+L100+N100+T100+AH100+AP100+AZ100+BF100+BN100</f>
        <v>0</v>
      </c>
      <c r="BV100" s="13">
        <f>+V100+AX100+BD100</f>
        <v>0</v>
      </c>
    </row>
    <row r="101" spans="1:74" ht="15">
      <c r="A101" s="28" t="s">
        <v>358</v>
      </c>
      <c r="B101" s="66" t="s">
        <v>14</v>
      </c>
      <c r="C101" s="22"/>
      <c r="E101" s="53"/>
      <c r="G101" s="53"/>
      <c r="I101" s="53"/>
      <c r="K101" s="27">
        <v>52</v>
      </c>
      <c r="M101" s="27">
        <v>46</v>
      </c>
      <c r="O101" s="27" t="s">
        <v>329</v>
      </c>
      <c r="Q101" s="27"/>
      <c r="S101" s="27"/>
      <c r="U101" s="27"/>
      <c r="W101" s="27"/>
      <c r="Y101" s="27"/>
      <c r="AA101" s="27"/>
      <c r="AC101" s="27"/>
      <c r="AE101" s="27"/>
      <c r="AG101" s="27"/>
      <c r="AI101" s="27"/>
      <c r="AK101" s="27"/>
      <c r="AM101" s="27"/>
      <c r="AO101" s="27"/>
      <c r="BC101" s="53">
        <v>34</v>
      </c>
      <c r="BE101" s="53">
        <v>47</v>
      </c>
      <c r="BG101" s="53">
        <v>37</v>
      </c>
      <c r="BQ101" s="26">
        <f>+D101+F101+H101+J101+L101+N101+P101+R101+T101+V101+Z101+X101+AB101+AD101+AF101+AH101+AJ101+AL101+AN101+AP101+AR101+AT101+AV101+AX101+AZ101+BB101+BD101+BF101+BH101+BJ101+BL101+BN101+BP101</f>
        <v>0</v>
      </c>
      <c r="BR101" s="53">
        <f>+F101+J101+X101+AB101+AF101+AL101+AT101+BL101+BP101</f>
        <v>0</v>
      </c>
      <c r="BS101" s="53">
        <f>+D101+H101+R101+Z101+AV101+BJ101</f>
        <v>0</v>
      </c>
      <c r="BT101" s="53">
        <f>+P101+AJ101+AN101+AR101+BB101+BH101</f>
        <v>0</v>
      </c>
      <c r="BU101" s="53">
        <f>+L101+N101+T101+AH101+AP101+AZ101+BF101+BN101</f>
        <v>0</v>
      </c>
      <c r="BV101" s="13">
        <f>+V101+AX101+BD101</f>
        <v>0</v>
      </c>
    </row>
    <row r="102" spans="1:74" ht="15">
      <c r="A102" s="77" t="s">
        <v>44</v>
      </c>
      <c r="B102" s="74" t="s">
        <v>5</v>
      </c>
      <c r="C102" s="25">
        <v>19</v>
      </c>
      <c r="D102" s="5">
        <v>12</v>
      </c>
      <c r="E102" s="22"/>
      <c r="G102" s="53">
        <v>22</v>
      </c>
      <c r="H102" s="5">
        <v>9</v>
      </c>
      <c r="I102" s="53"/>
      <c r="K102" s="53"/>
      <c r="M102" s="53"/>
      <c r="O102" s="53"/>
      <c r="Q102" s="53">
        <v>17</v>
      </c>
      <c r="R102" s="5">
        <v>14</v>
      </c>
      <c r="S102" s="53"/>
      <c r="U102" s="53">
        <v>28</v>
      </c>
      <c r="V102" s="15">
        <v>3</v>
      </c>
      <c r="W102" s="53"/>
      <c r="Y102" s="53">
        <v>12</v>
      </c>
      <c r="Z102" s="17">
        <v>22</v>
      </c>
      <c r="AA102" s="53"/>
      <c r="AC102" s="53"/>
      <c r="AE102" s="53"/>
      <c r="AG102" s="53"/>
      <c r="AI102" s="53"/>
      <c r="AK102" s="53"/>
      <c r="AM102" s="53"/>
      <c r="AO102" s="53"/>
      <c r="AU102" s="53">
        <v>36</v>
      </c>
      <c r="BQ102" s="26">
        <f>+D102+F102+H102+J102+L102+N102+P102+R102+T102+V102+Z102+X102+AB102+AD102+AF102+AH102+AJ102+AL102+AN102+AP102+AR102+AT102+AV102+AX102+AZ102+BB102+BD102+BF102+BH102+BJ102+BL102+BN102+BP102</f>
        <v>60</v>
      </c>
      <c r="BR102" s="53">
        <f>+F102+J102+X102+AB102+AF102+AL102+AT102+BL102+BP102</f>
        <v>0</v>
      </c>
      <c r="BS102" s="53">
        <f>+D102+H102+R102+Z102+AV102+BJ102</f>
        <v>57</v>
      </c>
      <c r="BT102" s="53">
        <f>+P102+AJ102+AN102+AR102+BB102+BH102</f>
        <v>0</v>
      </c>
      <c r="BU102" s="53">
        <f>+L102+N102+T102+AH102+AP102+AZ102+BF102+BN102</f>
        <v>0</v>
      </c>
      <c r="BV102" s="13">
        <f>+V102+AX102+BD102</f>
        <v>3</v>
      </c>
    </row>
    <row r="103" spans="1:74" ht="15">
      <c r="A103" s="66" t="s">
        <v>391</v>
      </c>
      <c r="B103" s="66" t="s">
        <v>4</v>
      </c>
      <c r="C103" s="22"/>
      <c r="E103" s="53"/>
      <c r="G103" s="53"/>
      <c r="I103" s="53"/>
      <c r="K103" s="27">
        <v>54</v>
      </c>
      <c r="M103" s="27">
        <v>47</v>
      </c>
      <c r="O103" s="27"/>
      <c r="Q103" s="27"/>
      <c r="S103" s="27"/>
      <c r="U103" s="27"/>
      <c r="W103" s="27"/>
      <c r="Y103" s="27"/>
      <c r="AA103" s="27"/>
      <c r="AC103" s="27"/>
      <c r="AE103" s="27"/>
      <c r="AG103" s="56">
        <v>51</v>
      </c>
      <c r="AI103" s="56">
        <v>37</v>
      </c>
      <c r="AK103" s="56"/>
      <c r="AM103" s="56"/>
      <c r="AO103" s="56"/>
      <c r="BQ103" s="26">
        <f>+D103+F103+H103+J103+L103+N103+P103+R103+T103+V103+Z103+X103+AB103+AD103+AF103+AH103+AJ103+AL103+AN103+AP103+AR103+AT103+AV103+AX103+AZ103+BB103+BD103+BF103+BH103+BJ103+BL103+BN103+BP103</f>
        <v>0</v>
      </c>
      <c r="BR103" s="53">
        <f>+F103+J103+X103+AB103+AF103+AL103+AT103+BL103+BP103</f>
        <v>0</v>
      </c>
      <c r="BS103" s="53">
        <f>+D103+H103+R103+Z103+AV103+BJ103</f>
        <v>0</v>
      </c>
      <c r="BT103" s="53">
        <f>+P103+AJ103+AN103+AR103+BB103+BH103</f>
        <v>0</v>
      </c>
      <c r="BU103" s="53">
        <f>+L103+N103+T103+AH103+AP103+AZ103+BF103+BN103</f>
        <v>0</v>
      </c>
      <c r="BV103" s="13">
        <f>+V103+AX103+BD103</f>
        <v>0</v>
      </c>
    </row>
    <row r="104" spans="1:74" ht="15">
      <c r="A104" s="66" t="s">
        <v>338</v>
      </c>
      <c r="B104" s="74" t="s">
        <v>4</v>
      </c>
      <c r="C104" s="22"/>
      <c r="E104" s="53"/>
      <c r="G104" s="53"/>
      <c r="I104" s="27">
        <v>51</v>
      </c>
      <c r="K104" s="27"/>
      <c r="M104" s="27"/>
      <c r="O104" s="27"/>
      <c r="Q104" s="27"/>
      <c r="S104" s="27"/>
      <c r="U104" s="27"/>
      <c r="W104" s="27"/>
      <c r="Y104" s="27"/>
      <c r="AA104" s="56">
        <v>56</v>
      </c>
      <c r="AC104" s="56"/>
      <c r="AE104" s="56"/>
      <c r="AG104" s="56"/>
      <c r="AI104" s="56"/>
      <c r="AK104" s="56"/>
      <c r="AM104" s="56"/>
      <c r="AO104" s="56"/>
      <c r="BK104" s="53">
        <v>40</v>
      </c>
      <c r="BQ104" s="26">
        <f>+D104+F104+H104+J104+L104+N104+P104+R104+T104+V104+Z104+X104+AB104+AD104+AF104+AH104+AJ104+AL104+AN104+AP104+AR104+AT104+AV104+AX104+AZ104+BB104+BD104+BF104+BH104+BJ104+BL104+BN104+BP104</f>
        <v>0</v>
      </c>
      <c r="BR104" s="53">
        <f>+F104+J104+X104+AB104+AF104+AL104+AT104+BL104+BP104</f>
        <v>0</v>
      </c>
      <c r="BS104" s="53">
        <f>+D104+H104+R104+Z104+AV104+BJ104</f>
        <v>0</v>
      </c>
      <c r="BT104" s="53">
        <f>+P104+AJ104+AN104+AR104+BB104+BH104</f>
        <v>0</v>
      </c>
      <c r="BU104" s="53">
        <f>+L104+N104+T104+AH104+AP104+AZ104+BF104+BN104</f>
        <v>0</v>
      </c>
      <c r="BV104" s="13">
        <f>+V104+AX104+BD104</f>
        <v>0</v>
      </c>
    </row>
    <row r="105" spans="1:74" ht="15">
      <c r="A105" s="62" t="s">
        <v>640</v>
      </c>
      <c r="B105" s="77" t="s">
        <v>8</v>
      </c>
      <c r="C105" s="22"/>
      <c r="E105" s="53"/>
      <c r="G105" s="53"/>
      <c r="I105" s="53"/>
      <c r="K105" s="53"/>
      <c r="M105" s="53"/>
      <c r="O105" s="53"/>
      <c r="Q105" s="53"/>
      <c r="S105" s="53"/>
      <c r="U105" s="53"/>
      <c r="W105" s="53"/>
      <c r="Y105" s="53"/>
      <c r="AA105" s="53"/>
      <c r="AC105" s="53"/>
      <c r="AE105" s="53"/>
      <c r="AG105" s="53"/>
      <c r="AI105" s="53"/>
      <c r="AK105" s="53"/>
      <c r="AM105" s="53"/>
      <c r="AO105" s="53"/>
      <c r="BC105" s="53">
        <v>31</v>
      </c>
      <c r="BE105" s="53">
        <v>39</v>
      </c>
      <c r="BG105" s="53">
        <v>36</v>
      </c>
      <c r="BQ105" s="26">
        <f>+D105+F105+H105+J105+L105+N105+P105+R105+T105+V105+Z105+X105+AB105+AD105+AF105+AH105+AJ105+AL105+AN105+AP105+AR105+AT105+AV105+AX105+AZ105+BB105+BD105+BF105+BH105+BJ105+BL105+BN105+BP105</f>
        <v>0</v>
      </c>
      <c r="BR105" s="53">
        <f>+F105+J105+X105+AB105+AF105+AL105+AT105+BL105+BP105</f>
        <v>0</v>
      </c>
      <c r="BS105" s="53">
        <f>+D105+H105+R105+Z105+AV105+BJ105</f>
        <v>0</v>
      </c>
      <c r="BT105" s="53">
        <f>+P105+AJ105+AN105+AR105+BB105+BH105</f>
        <v>0</v>
      </c>
      <c r="BU105" s="53">
        <f>+L105+N105+T105+AH105+AP105+AZ105+BF105+BN105</f>
        <v>0</v>
      </c>
      <c r="BV105" s="13">
        <f>+V105+AX105+BD105</f>
        <v>0</v>
      </c>
    </row>
    <row r="106" spans="1:74" ht="15">
      <c r="A106" s="77" t="s">
        <v>556</v>
      </c>
      <c r="B106" s="77" t="s">
        <v>14</v>
      </c>
      <c r="C106" s="22"/>
      <c r="E106" s="53"/>
      <c r="G106" s="53"/>
      <c r="I106" s="53"/>
      <c r="K106" s="53"/>
      <c r="M106" s="53"/>
      <c r="O106" s="53"/>
      <c r="Q106" s="53"/>
      <c r="S106" s="53"/>
      <c r="U106" s="53"/>
      <c r="W106" s="53"/>
      <c r="Y106" s="53"/>
      <c r="AA106" s="53"/>
      <c r="AC106" s="53"/>
      <c r="AE106" s="53"/>
      <c r="AG106" s="53"/>
      <c r="AI106" s="53"/>
      <c r="AK106" s="56">
        <v>35</v>
      </c>
      <c r="AM106" s="53"/>
      <c r="AO106" s="53"/>
      <c r="AS106" s="56">
        <v>37</v>
      </c>
      <c r="AU106" s="53">
        <v>42</v>
      </c>
      <c r="BQ106" s="26">
        <f>+D106+F106+H106+J106+L106+N106+P106+R106+T106+V106+Z106+X106+AB106+AD106+AF106+AH106+AJ106+AL106+AN106+AP106+AR106+AT106+AV106+AX106+AZ106+BB106+BD106+BF106+BH106+BJ106+BL106+BN106+BP106</f>
        <v>0</v>
      </c>
      <c r="BR106" s="53">
        <f>+F106+J106+X106+AB106+AF106+AL106+AT106+BL106+BP106</f>
        <v>0</v>
      </c>
      <c r="BS106" s="53">
        <f>+D106+H106+R106+Z106+AV106+BJ106</f>
        <v>0</v>
      </c>
      <c r="BT106" s="53">
        <f>+P106+AJ106+AN106+AR106+BB106+BH106</f>
        <v>0</v>
      </c>
      <c r="BU106" s="53">
        <f>+L106+N106+T106+AH106+AP106+AZ106+BF106+BN106</f>
        <v>0</v>
      </c>
      <c r="BV106" s="13">
        <f>+V106+AX106+BD106</f>
        <v>0</v>
      </c>
    </row>
    <row r="107" spans="1:74" ht="15">
      <c r="A107" s="77" t="s">
        <v>78</v>
      </c>
      <c r="B107" s="74" t="s">
        <v>18</v>
      </c>
      <c r="C107" s="27" t="s">
        <v>7</v>
      </c>
      <c r="E107" s="27">
        <v>52</v>
      </c>
      <c r="G107" s="27" t="s">
        <v>249</v>
      </c>
      <c r="I107" s="53" t="s">
        <v>19</v>
      </c>
      <c r="K107" s="53"/>
      <c r="M107" s="53"/>
      <c r="O107" s="53"/>
      <c r="Q107" s="56">
        <v>35</v>
      </c>
      <c r="S107" s="56"/>
      <c r="U107" s="56"/>
      <c r="W107" s="27">
        <v>45</v>
      </c>
      <c r="Y107" s="56">
        <v>45</v>
      </c>
      <c r="AA107" s="53">
        <v>19</v>
      </c>
      <c r="AB107" s="23">
        <v>12</v>
      </c>
      <c r="AC107" s="53"/>
      <c r="AE107" s="53">
        <v>20</v>
      </c>
      <c r="AF107" s="23">
        <v>11</v>
      </c>
      <c r="AG107" s="53"/>
      <c r="AI107" s="53"/>
      <c r="AK107" s="56">
        <v>42</v>
      </c>
      <c r="AM107" s="53"/>
      <c r="AO107" s="53"/>
      <c r="BQ107" s="26">
        <f>+D107+F107+H107+J107+L107+N107+P107+R107+T107+V107+Z107+X107+AB107+AD107+AF107+AH107+AJ107+AL107+AN107+AP107+AR107+AT107+AV107+AX107+AZ107+BB107+BD107+BF107+BH107+BJ107+BL107+BN107+BP107</f>
        <v>23</v>
      </c>
      <c r="BR107" s="53">
        <f>+F107+J107+X107+AB107+AF107+AL107+AT107+BL107+BP107</f>
        <v>23</v>
      </c>
      <c r="BS107" s="53">
        <f>+D107+H107+R107+Z107+AV107+BJ107</f>
        <v>0</v>
      </c>
      <c r="BT107" s="53">
        <f>+P107+AJ107+AN107+AR107+BB107+BH107</f>
        <v>0</v>
      </c>
      <c r="BU107" s="53">
        <f>+L107+N107+T107+AH107+AP107+AZ107+BF107+BN107</f>
        <v>0</v>
      </c>
      <c r="BV107" s="13">
        <f>+V107+AX107+BD107</f>
        <v>0</v>
      </c>
    </row>
    <row r="108" spans="1:74" ht="15">
      <c r="A108" s="77" t="s">
        <v>59</v>
      </c>
      <c r="B108" s="74" t="s">
        <v>3</v>
      </c>
      <c r="C108" s="25">
        <v>22</v>
      </c>
      <c r="D108" s="5">
        <v>9</v>
      </c>
      <c r="E108" s="53"/>
      <c r="G108" s="27">
        <v>31</v>
      </c>
      <c r="I108" s="53"/>
      <c r="K108" s="25">
        <v>30</v>
      </c>
      <c r="L108" s="5">
        <v>1</v>
      </c>
      <c r="M108" s="25">
        <v>30</v>
      </c>
      <c r="N108" s="5">
        <v>1</v>
      </c>
      <c r="O108" s="53">
        <v>8</v>
      </c>
      <c r="P108" s="5">
        <v>32</v>
      </c>
      <c r="Q108" s="56">
        <v>41</v>
      </c>
      <c r="S108" s="56"/>
      <c r="U108" s="53">
        <v>22</v>
      </c>
      <c r="V108" s="15">
        <v>9</v>
      </c>
      <c r="W108" s="53"/>
      <c r="Y108" s="53">
        <v>23</v>
      </c>
      <c r="Z108" s="17">
        <v>8</v>
      </c>
      <c r="AA108" s="53"/>
      <c r="AC108" s="53"/>
      <c r="AE108" s="53"/>
      <c r="AG108" s="56">
        <v>33</v>
      </c>
      <c r="AI108" s="56" t="s">
        <v>331</v>
      </c>
      <c r="AK108" s="56"/>
      <c r="AM108" s="53">
        <v>25</v>
      </c>
      <c r="AN108" s="23">
        <v>6</v>
      </c>
      <c r="AO108" s="56">
        <v>36</v>
      </c>
      <c r="AQ108" s="53">
        <v>13</v>
      </c>
      <c r="AR108" s="52">
        <v>20</v>
      </c>
      <c r="AU108" s="53" t="s">
        <v>19</v>
      </c>
      <c r="AW108" s="56" t="s">
        <v>7</v>
      </c>
      <c r="AY108" s="53">
        <v>24</v>
      </c>
      <c r="AZ108" s="52">
        <v>7</v>
      </c>
      <c r="BA108" s="53">
        <v>11</v>
      </c>
      <c r="BB108" s="52">
        <v>24</v>
      </c>
      <c r="BC108" s="53">
        <v>28</v>
      </c>
      <c r="BD108" s="52">
        <v>3</v>
      </c>
      <c r="BE108" s="53">
        <v>37</v>
      </c>
      <c r="BG108" s="53">
        <v>22</v>
      </c>
      <c r="BH108" s="65">
        <v>9</v>
      </c>
      <c r="BI108" s="53" t="s">
        <v>19</v>
      </c>
      <c r="BQ108" s="26">
        <f>+D108+F108+H108+J108+L108+N108+P108+R108+T108+V108+Z108+X108+AB108+AD108+AF108+AH108+AJ108+AL108+AN108+AP108+AR108+AT108+AV108+AX108+AZ108+BB108+BD108+BF108+BH108+BJ108+BL108+BN108+BP108</f>
        <v>129</v>
      </c>
      <c r="BR108" s="53">
        <f>+F108+J108+X108+AB108+AF108+AL108+AT108+BL108+BP108</f>
        <v>0</v>
      </c>
      <c r="BS108" s="53">
        <f>+D108+H108+R108+Z108+AV108+BJ108</f>
        <v>17</v>
      </c>
      <c r="BT108" s="53">
        <f>+P108+AJ108+AN108+AR108+BB108+BH108</f>
        <v>91</v>
      </c>
      <c r="BU108" s="53">
        <f>+L108+N108+T108+AH108+AP108+AZ108+BF108+BN108</f>
        <v>9</v>
      </c>
      <c r="BV108" s="13">
        <f>+V108+AX108+BD108</f>
        <v>12</v>
      </c>
    </row>
    <row r="109" spans="1:74" ht="15">
      <c r="A109" s="77" t="s">
        <v>52</v>
      </c>
      <c r="B109" s="74" t="s">
        <v>15</v>
      </c>
      <c r="C109" s="27">
        <v>38</v>
      </c>
      <c r="E109" s="27">
        <v>39</v>
      </c>
      <c r="G109" s="27">
        <v>44</v>
      </c>
      <c r="I109" s="56"/>
      <c r="K109" s="56"/>
      <c r="M109" s="56"/>
      <c r="O109" s="56"/>
      <c r="Q109" s="56">
        <v>59</v>
      </c>
      <c r="S109" s="56"/>
      <c r="U109" s="56"/>
      <c r="W109" s="56"/>
      <c r="Y109" s="56"/>
      <c r="AA109" s="56"/>
      <c r="AC109" s="56"/>
      <c r="AE109" s="56"/>
      <c r="AG109" s="56"/>
      <c r="AI109" s="56"/>
      <c r="AK109" s="56"/>
      <c r="AM109" s="56"/>
      <c r="AO109" s="56"/>
      <c r="AU109" s="53">
        <v>51</v>
      </c>
      <c r="BQ109" s="26">
        <f>+D109+F109+H109+J109+L109+N109+P109+R109+T109+V109+Z109+X109+AB109+AD109+AF109+AH109+AJ109+AL109+AN109+AP109+AR109+AT109+AV109+AX109+AZ109+BB109+BD109+BF109+BH109+BJ109+BL109+BN109+BP109</f>
        <v>0</v>
      </c>
      <c r="BR109" s="53">
        <f>+F109+J109+X109+AB109+AF109+AL109+AT109+BL109+BP109</f>
        <v>0</v>
      </c>
      <c r="BS109" s="53">
        <f>+D109+H109+R109+Z109+AV109+BJ109</f>
        <v>0</v>
      </c>
      <c r="BT109" s="53">
        <f>+P109+AJ109+AN109+AR109+BB109+BH109</f>
        <v>0</v>
      </c>
      <c r="BU109" s="53">
        <f>+L109+N109+T109+AH109+AP109+AZ109+BF109+BN109</f>
        <v>0</v>
      </c>
      <c r="BV109" s="13">
        <f>+V109+AX109+BD109</f>
        <v>0</v>
      </c>
    </row>
    <row r="110" spans="1:74" ht="15">
      <c r="A110" s="77" t="s">
        <v>554</v>
      </c>
      <c r="B110" s="77" t="s">
        <v>15</v>
      </c>
      <c r="C110" s="22"/>
      <c r="E110" s="53"/>
      <c r="G110" s="53"/>
      <c r="I110" s="53"/>
      <c r="K110" s="53"/>
      <c r="M110" s="53"/>
      <c r="O110" s="53"/>
      <c r="Q110" s="53"/>
      <c r="S110" s="53"/>
      <c r="U110" s="53"/>
      <c r="W110" s="53"/>
      <c r="Y110" s="53"/>
      <c r="AE110" s="53"/>
      <c r="AG110" s="53"/>
      <c r="AI110" s="53"/>
      <c r="AK110" s="56" t="s">
        <v>352</v>
      </c>
      <c r="AM110" s="53"/>
      <c r="AO110" s="53"/>
      <c r="BQ110" s="26">
        <f>+D110+F110+H110+J110+L110+N110+P110+R110+T110+V110+Z110+X110+AB110+AD110+AF110+AH110+AJ110+AL110+AN110+AP110+AR110+AT110+AV110+AX110+AZ110+BB110+BD110+BF110+BH110+BJ110+BL110+BN110+BP110</f>
        <v>0</v>
      </c>
      <c r="BR110" s="53">
        <f>+F110+J110+X110+AB110+AF110+AL110+AT110+BL110+BP110</f>
        <v>0</v>
      </c>
      <c r="BS110" s="53">
        <f>+D110+H110+R110+Z110+AV110+BJ110</f>
        <v>0</v>
      </c>
      <c r="BT110" s="53">
        <f>+P110+AJ110+AN110+AR110+BB110+BH110</f>
        <v>0</v>
      </c>
      <c r="BU110" s="53">
        <f>+L110+N110+T110+AH110+AP110+AZ110+BF110+BN110</f>
        <v>0</v>
      </c>
      <c r="BV110" s="13">
        <f>+V110+AX110+BD110</f>
        <v>0</v>
      </c>
    </row>
    <row r="111" spans="1:74" ht="15">
      <c r="A111" s="62" t="s">
        <v>508</v>
      </c>
      <c r="B111" s="77" t="s">
        <v>2</v>
      </c>
      <c r="C111" s="22"/>
      <c r="E111" s="53"/>
      <c r="G111" s="53"/>
      <c r="K111" s="53"/>
      <c r="M111" s="53"/>
      <c r="O111" s="53"/>
      <c r="Q111" s="53"/>
      <c r="S111" s="53"/>
      <c r="U111" s="53"/>
      <c r="W111" s="53"/>
      <c r="Y111" s="53"/>
      <c r="AA111" s="53"/>
      <c r="AC111" s="53"/>
      <c r="AE111" s="56" t="s">
        <v>7</v>
      </c>
      <c r="AG111" s="56"/>
      <c r="AI111" s="56"/>
      <c r="AK111" s="56"/>
      <c r="AM111" s="56"/>
      <c r="AO111" s="56"/>
      <c r="BQ111" s="26">
        <f>+D111+F111+H111+J111+L111+N111+P111+R111+T111+V111+Z111+X111+AB111+AD111+AF111+AH111+AJ111+AL111+AN111+AP111+AR111+AT111+AV111+AX111+AZ111+BB111+BD111+BF111+BH111+BJ111+BL111+BN111+BP111</f>
        <v>0</v>
      </c>
      <c r="BR111" s="53">
        <f>+F111+J111+X111+AB111+AF111+AL111+AT111+BL111+BP111</f>
        <v>0</v>
      </c>
      <c r="BS111" s="53">
        <f>+D111+H111+R111+Z111+AV111+BJ111</f>
        <v>0</v>
      </c>
      <c r="BT111" s="53">
        <f>+P111+AJ111+AN111+AR111+BB111+BH111</f>
        <v>0</v>
      </c>
      <c r="BU111" s="53">
        <f>+L111+N111+T111+AH111+AP111+AZ111+BF111+BN111</f>
        <v>0</v>
      </c>
      <c r="BV111" s="13">
        <f>+V111+AX111+BD111</f>
        <v>0</v>
      </c>
    </row>
    <row r="112" spans="1:74" ht="15">
      <c r="A112" s="62" t="s">
        <v>549</v>
      </c>
      <c r="B112" s="77" t="s">
        <v>548</v>
      </c>
      <c r="C112" s="22"/>
      <c r="E112" s="53"/>
      <c r="G112" s="53"/>
      <c r="I112" s="53"/>
      <c r="K112" s="53"/>
      <c r="M112" s="53"/>
      <c r="O112" s="53"/>
      <c r="Q112" s="53"/>
      <c r="S112" s="53"/>
      <c r="U112" s="53"/>
      <c r="W112" s="53"/>
      <c r="Y112" s="53"/>
      <c r="AA112" s="53"/>
      <c r="AC112" s="53"/>
      <c r="AE112" s="53"/>
      <c r="AG112" s="53"/>
      <c r="AI112" s="56">
        <v>38</v>
      </c>
      <c r="AK112" s="56"/>
      <c r="AM112" s="53"/>
      <c r="AO112" s="56"/>
      <c r="BQ112" s="26">
        <f>+D112+F112+H112+J112+L112+N112+P112+R112+T112+V112+Z112+X112+AB112+AD112+AF112+AH112+AJ112+AL112+AN112+AP112+AR112+AT112+AV112+AX112+AZ112+BB112+BD112+BF112+BH112+BJ112+BL112+BN112+BP112</f>
        <v>0</v>
      </c>
      <c r="BR112" s="53">
        <f>+F112+J112+X112+AB112+AF112+AL112+AT112+BL112+BP112</f>
        <v>0</v>
      </c>
      <c r="BS112" s="53">
        <f>+D112+H112+R112+Z112+AV112+BJ112</f>
        <v>0</v>
      </c>
      <c r="BT112" s="53">
        <f>+P112+AJ112+AN112+AR112+BB112+BH112</f>
        <v>0</v>
      </c>
      <c r="BU112" s="53">
        <f>+L112+N112+T112+AH112+AP112+AZ112+BF112+BN112</f>
        <v>0</v>
      </c>
      <c r="BV112" s="13">
        <f>+V112+AX112+BD112</f>
        <v>0</v>
      </c>
    </row>
    <row r="113" spans="1:74" ht="15">
      <c r="A113" s="66" t="s">
        <v>375</v>
      </c>
      <c r="B113" s="66" t="s">
        <v>5</v>
      </c>
      <c r="C113" s="22"/>
      <c r="E113" s="53"/>
      <c r="G113" s="53"/>
      <c r="I113" s="53"/>
      <c r="K113" s="27">
        <v>37</v>
      </c>
      <c r="M113" s="27">
        <v>38</v>
      </c>
      <c r="O113" s="53">
        <v>28</v>
      </c>
      <c r="P113" s="5">
        <v>3</v>
      </c>
      <c r="Q113" s="53"/>
      <c r="S113" s="53">
        <v>14</v>
      </c>
      <c r="T113" s="15">
        <v>18</v>
      </c>
      <c r="U113" s="53"/>
      <c r="W113" s="53"/>
      <c r="Y113" s="53"/>
      <c r="AA113" s="53"/>
      <c r="AC113" s="53"/>
      <c r="AE113" s="53"/>
      <c r="AG113" s="53">
        <v>23</v>
      </c>
      <c r="AH113" s="23">
        <v>8</v>
      </c>
      <c r="AI113" s="53">
        <v>8</v>
      </c>
      <c r="AJ113" s="23">
        <v>32</v>
      </c>
      <c r="AK113" s="53"/>
      <c r="AM113" s="53">
        <v>24</v>
      </c>
      <c r="AN113" s="23">
        <v>7</v>
      </c>
      <c r="AO113" s="53">
        <v>21</v>
      </c>
      <c r="AP113" s="23">
        <v>10</v>
      </c>
      <c r="AQ113" s="53">
        <v>6</v>
      </c>
      <c r="AR113" s="52">
        <v>40</v>
      </c>
      <c r="AW113" s="53">
        <v>28</v>
      </c>
      <c r="AX113" s="52">
        <v>3</v>
      </c>
      <c r="AY113" s="53">
        <v>15</v>
      </c>
      <c r="AZ113" s="52">
        <v>16</v>
      </c>
      <c r="BA113" s="53">
        <v>18</v>
      </c>
      <c r="BB113" s="52">
        <v>13</v>
      </c>
      <c r="BC113" s="53">
        <v>25</v>
      </c>
      <c r="BD113" s="52">
        <v>6</v>
      </c>
      <c r="BE113" s="53">
        <v>25</v>
      </c>
      <c r="BF113" s="52">
        <v>6</v>
      </c>
      <c r="BG113" s="53">
        <v>29</v>
      </c>
      <c r="BH113" s="65">
        <v>2</v>
      </c>
      <c r="BQ113" s="26">
        <f>+D113+F113+H113+J113+L113+N113+P113+R113+T113+V113+Z113+X113+AB113+AD113+AF113+AH113+AJ113+AL113+AN113+AP113+AR113+AT113+AV113+AX113+AZ113+BB113+BD113+BF113+BH113+BJ113+BL113+BN113+BP113</f>
        <v>164</v>
      </c>
      <c r="BR113" s="53">
        <f>+F113+J113+X113+AB113+AF113+AL113+AT113+BL113+BP113</f>
        <v>0</v>
      </c>
      <c r="BS113" s="53">
        <f>+D113+H113+R113+Z113+AV113+BJ113</f>
        <v>0</v>
      </c>
      <c r="BT113" s="53">
        <f>+P113+AJ113+AN113+AR113+BB113+BH113</f>
        <v>97</v>
      </c>
      <c r="BU113" s="53">
        <f>+L113+N113+T113+AH113+AP113+AZ113+BF113+BN113</f>
        <v>58</v>
      </c>
      <c r="BV113" s="13">
        <f>+V113+AX113+BD113</f>
        <v>9</v>
      </c>
    </row>
    <row r="114" spans="1:74" ht="15">
      <c r="A114" s="77" t="s">
        <v>37</v>
      </c>
      <c r="B114" s="74" t="s">
        <v>11</v>
      </c>
      <c r="C114" s="25">
        <v>12</v>
      </c>
      <c r="D114" s="5">
        <v>22</v>
      </c>
      <c r="E114" s="22"/>
      <c r="G114" s="53">
        <v>8</v>
      </c>
      <c r="H114" s="5">
        <v>32</v>
      </c>
      <c r="I114" s="27" t="s">
        <v>7</v>
      </c>
      <c r="K114" s="25">
        <v>4</v>
      </c>
      <c r="L114" s="5">
        <v>50</v>
      </c>
      <c r="M114" s="25">
        <v>6</v>
      </c>
      <c r="N114" s="5">
        <v>40</v>
      </c>
      <c r="O114" s="53">
        <v>3</v>
      </c>
      <c r="P114" s="5">
        <v>60</v>
      </c>
      <c r="Q114" s="53">
        <v>8</v>
      </c>
      <c r="R114" s="5">
        <v>32</v>
      </c>
      <c r="S114" s="53">
        <v>8</v>
      </c>
      <c r="T114" s="15">
        <v>32</v>
      </c>
      <c r="U114" s="53">
        <v>15</v>
      </c>
      <c r="V114" s="15">
        <v>16</v>
      </c>
      <c r="W114" s="53">
        <v>21</v>
      </c>
      <c r="X114" s="19">
        <v>10</v>
      </c>
      <c r="Y114" s="53">
        <v>5</v>
      </c>
      <c r="Z114" s="17">
        <v>45</v>
      </c>
      <c r="AA114" s="56">
        <v>36</v>
      </c>
      <c r="AC114" s="53">
        <v>9</v>
      </c>
      <c r="AD114" s="23">
        <v>15</v>
      </c>
      <c r="AE114" s="56" t="s">
        <v>7</v>
      </c>
      <c r="AG114" s="53">
        <v>16</v>
      </c>
      <c r="AH114" s="23">
        <v>15</v>
      </c>
      <c r="AI114" s="53">
        <v>16</v>
      </c>
      <c r="AJ114" s="23">
        <v>15</v>
      </c>
      <c r="AK114" s="56">
        <v>43</v>
      </c>
      <c r="AM114" s="53">
        <v>4</v>
      </c>
      <c r="AN114" s="23">
        <v>50</v>
      </c>
      <c r="AO114" s="53">
        <v>2</v>
      </c>
      <c r="AP114" s="23">
        <v>80</v>
      </c>
      <c r="AQ114" s="53">
        <v>4</v>
      </c>
      <c r="AR114" s="52">
        <v>50</v>
      </c>
      <c r="AU114" s="53">
        <v>21</v>
      </c>
      <c r="AV114" s="52">
        <v>10</v>
      </c>
      <c r="AW114" s="53">
        <v>8</v>
      </c>
      <c r="AX114" s="52">
        <v>32</v>
      </c>
      <c r="AY114" s="53">
        <v>11</v>
      </c>
      <c r="AZ114" s="52">
        <v>24</v>
      </c>
      <c r="BA114" s="53">
        <v>3</v>
      </c>
      <c r="BB114" s="52">
        <v>60</v>
      </c>
      <c r="BC114" s="53">
        <v>6</v>
      </c>
      <c r="BD114" s="52">
        <v>40</v>
      </c>
      <c r="BE114" s="53">
        <v>10</v>
      </c>
      <c r="BF114" s="52">
        <v>26</v>
      </c>
      <c r="BG114" s="53">
        <v>2</v>
      </c>
      <c r="BH114" s="65">
        <v>80</v>
      </c>
      <c r="BI114" s="53">
        <v>6</v>
      </c>
      <c r="BJ114" s="73">
        <v>40</v>
      </c>
      <c r="BM114" s="53">
        <v>1</v>
      </c>
      <c r="BN114" s="73">
        <v>100</v>
      </c>
      <c r="BO114" s="53">
        <v>26</v>
      </c>
      <c r="BQ114" s="26">
        <f>+D114+F114+H114+J114+L114+N114+P114+R114+T114+V114+Z114+X114+AB114+AD114+AF114+AH114+AJ114+AL114+AN114+AP114+AR114+AT114+AV114+AX114+AZ114+BB114+BD114+BF114+BH114+BJ114+BL114+BN114+BP114</f>
        <v>976</v>
      </c>
      <c r="BR114" s="53">
        <f>+F114+J114+X114+AB114+AF114+AL114+AT114+BL114+BP114</f>
        <v>10</v>
      </c>
      <c r="BS114" s="53">
        <f>+D114+H114+R114+Z114+AV114+BJ114</f>
        <v>181</v>
      </c>
      <c r="BT114" s="53">
        <f>+P114+AJ114+AN114+AR114+BB114+BH114</f>
        <v>315</v>
      </c>
      <c r="BU114" s="53">
        <f>+L114+N114+T114+AH114+AP114+AZ114+BF114+BN114</f>
        <v>367</v>
      </c>
      <c r="BV114" s="13">
        <f>+V114+AX114+BD114</f>
        <v>88</v>
      </c>
    </row>
    <row r="115" spans="1:74" ht="15">
      <c r="A115" s="66" t="s">
        <v>383</v>
      </c>
      <c r="B115" s="66" t="s">
        <v>1</v>
      </c>
      <c r="C115" s="22"/>
      <c r="E115" s="53"/>
      <c r="G115" s="53"/>
      <c r="I115" s="53"/>
      <c r="K115" s="25">
        <v>19</v>
      </c>
      <c r="L115" s="5">
        <v>12</v>
      </c>
      <c r="M115" s="25">
        <v>13</v>
      </c>
      <c r="N115" s="5">
        <v>20</v>
      </c>
      <c r="O115" s="53">
        <v>15</v>
      </c>
      <c r="P115" s="5">
        <v>16</v>
      </c>
      <c r="Q115" s="53"/>
      <c r="S115" s="53">
        <v>25</v>
      </c>
      <c r="T115" s="15">
        <v>6</v>
      </c>
      <c r="U115" s="53">
        <v>20</v>
      </c>
      <c r="V115" s="15">
        <v>11</v>
      </c>
      <c r="W115" s="53"/>
      <c r="Y115" s="53"/>
      <c r="AA115" s="53"/>
      <c r="AC115" s="53"/>
      <c r="AE115" s="53"/>
      <c r="AG115" s="53">
        <v>29</v>
      </c>
      <c r="AH115" s="23">
        <v>2</v>
      </c>
      <c r="AI115" s="53">
        <v>20</v>
      </c>
      <c r="AJ115" s="23">
        <v>11</v>
      </c>
      <c r="AK115" s="53"/>
      <c r="AM115" s="53">
        <v>18</v>
      </c>
      <c r="AN115" s="23">
        <v>13</v>
      </c>
      <c r="AO115" s="53">
        <v>7</v>
      </c>
      <c r="AP115" s="23">
        <v>36</v>
      </c>
      <c r="AQ115" s="53">
        <v>12</v>
      </c>
      <c r="AR115" s="52">
        <v>22</v>
      </c>
      <c r="AW115" s="53">
        <v>35</v>
      </c>
      <c r="AY115" s="53">
        <v>28</v>
      </c>
      <c r="AZ115" s="52">
        <v>3</v>
      </c>
      <c r="BA115" s="53">
        <v>24</v>
      </c>
      <c r="BB115" s="52">
        <v>7</v>
      </c>
      <c r="BC115" s="53">
        <v>38</v>
      </c>
      <c r="BE115" s="53">
        <v>19</v>
      </c>
      <c r="BF115" s="52">
        <v>12</v>
      </c>
      <c r="BG115" s="53">
        <v>17</v>
      </c>
      <c r="BH115" s="65">
        <v>14</v>
      </c>
      <c r="BM115" s="53">
        <v>12</v>
      </c>
      <c r="BN115" s="73">
        <v>22</v>
      </c>
      <c r="BQ115" s="26">
        <f>+D115+F115+H115+J115+L115+N115+P115+R115+T115+V115+Z115+X115+AB115+AD115+AF115+AH115+AJ115+AL115+AN115+AP115+AR115+AT115+AV115+AX115+AZ115+BB115+BD115+BF115+BH115+BJ115+BL115+BN115+BP115</f>
        <v>207</v>
      </c>
      <c r="BR115" s="53">
        <f>+F115+J115+X115+AB115+AF115+AL115+AT115+BL115+BP115</f>
        <v>0</v>
      </c>
      <c r="BS115" s="53">
        <f>+D115+H115+R115+Z115+AV115+BJ115</f>
        <v>0</v>
      </c>
      <c r="BT115" s="53">
        <f>+P115+AJ115+AN115+AR115+BB115+BH115</f>
        <v>83</v>
      </c>
      <c r="BU115" s="53">
        <f>+L115+N115+T115+AH115+AP115+AZ115+BF115+BN115</f>
        <v>113</v>
      </c>
      <c r="BV115" s="13">
        <f>+V115+AX115+BD115</f>
        <v>11</v>
      </c>
    </row>
    <row r="116" spans="1:74" ht="15">
      <c r="A116" s="77" t="s">
        <v>541</v>
      </c>
      <c r="B116" s="77" t="s">
        <v>4</v>
      </c>
      <c r="C116" s="22"/>
      <c r="E116" s="53"/>
      <c r="G116" s="53"/>
      <c r="I116" s="53"/>
      <c r="K116" s="53"/>
      <c r="M116" s="53"/>
      <c r="O116" s="53"/>
      <c r="Q116" s="53"/>
      <c r="S116" s="53"/>
      <c r="U116" s="53"/>
      <c r="W116" s="53"/>
      <c r="Y116" s="53"/>
      <c r="AA116" s="53"/>
      <c r="AC116" s="53"/>
      <c r="AE116" s="53"/>
      <c r="AG116" s="56">
        <v>52</v>
      </c>
      <c r="AI116" s="56"/>
      <c r="AK116" s="56"/>
      <c r="AM116" s="56"/>
      <c r="AO116" s="56"/>
      <c r="BI116" s="56">
        <v>44</v>
      </c>
      <c r="BQ116" s="26">
        <f>+D116+F116+H116+J116+L116+N116+P116+R116+T116+V116+Z116+X116+AB116+AD116+AF116+AH116+AJ116+AL116+AN116+AP116+AR116+AT116+AV116+AX116+AZ116+BB116+BD116+BF116+BH116+BJ116+BL116+BN116+BP116</f>
        <v>0</v>
      </c>
      <c r="BR116" s="53">
        <f>+F116+J116+X116+AB116+AF116+AL116+AT116+BL116+BP116</f>
        <v>0</v>
      </c>
      <c r="BS116" s="53">
        <f>+D116+H116+R116+Z116+AV116+BJ116</f>
        <v>0</v>
      </c>
      <c r="BT116" s="53">
        <f>+P116+AJ116+AN116+AR116+BB116+BH116</f>
        <v>0</v>
      </c>
      <c r="BU116" s="53">
        <f>+L116+N116+T116+AH116+AP116+AZ116+BF116+BN116</f>
        <v>0</v>
      </c>
      <c r="BV116" s="13">
        <f>+V116+AX116+BD116</f>
        <v>0</v>
      </c>
    </row>
    <row r="117" spans="1:74" ht="15">
      <c r="A117" s="77" t="s">
        <v>43</v>
      </c>
      <c r="B117" s="74" t="s">
        <v>1</v>
      </c>
      <c r="C117" s="25">
        <v>9</v>
      </c>
      <c r="D117" s="5">
        <v>29</v>
      </c>
      <c r="E117" s="25">
        <v>14</v>
      </c>
      <c r="F117" s="5">
        <v>18</v>
      </c>
      <c r="G117" s="53">
        <v>11</v>
      </c>
      <c r="H117" s="5">
        <v>24</v>
      </c>
      <c r="I117" s="53" t="s">
        <v>19</v>
      </c>
      <c r="K117" s="53"/>
      <c r="M117" s="53"/>
      <c r="O117" s="53"/>
      <c r="Q117" s="53">
        <v>4</v>
      </c>
      <c r="R117" s="5">
        <v>50</v>
      </c>
      <c r="S117" s="53"/>
      <c r="U117" s="53">
        <v>29</v>
      </c>
      <c r="V117" s="15">
        <v>2</v>
      </c>
      <c r="W117" s="27" t="s">
        <v>7</v>
      </c>
      <c r="Y117" s="53">
        <v>18</v>
      </c>
      <c r="Z117" s="17">
        <v>13</v>
      </c>
      <c r="AA117" s="56" t="s">
        <v>7</v>
      </c>
      <c r="AC117" s="56"/>
      <c r="AE117" s="56" t="s">
        <v>7</v>
      </c>
      <c r="AG117" s="56"/>
      <c r="AI117" s="56"/>
      <c r="AK117" s="56" t="s">
        <v>7</v>
      </c>
      <c r="AM117" s="56"/>
      <c r="AO117" s="56"/>
      <c r="AS117" s="56">
        <v>42</v>
      </c>
      <c r="AU117" s="53">
        <v>4</v>
      </c>
      <c r="AV117" s="52">
        <v>50</v>
      </c>
      <c r="BQ117" s="26">
        <f>+D117+F117+H117+J117+L117+N117+P117+R117+T117+V117+Z117+X117+AB117+AD117+AF117+AH117+AJ117+AL117+AN117+AP117+AR117+AT117+AV117+AX117+AZ117+BB117+BD117+BF117+BH117+BJ117+BL117+BN117+BP117</f>
        <v>186</v>
      </c>
      <c r="BR117" s="53">
        <f>+F117+J117+X117+AB117+AF117+AL117+AT117+BL117+BP117</f>
        <v>18</v>
      </c>
      <c r="BS117" s="53">
        <f>+D117+H117+R117+Z117+AV117+BJ117</f>
        <v>166</v>
      </c>
      <c r="BT117" s="53">
        <f>+P117+AJ117+AN117+AR117+BB117+BH117</f>
        <v>0</v>
      </c>
      <c r="BU117" s="53">
        <f>+L117+N117+T117+AH117+AP117+AZ117+BF117+BN117</f>
        <v>0</v>
      </c>
      <c r="BV117" s="13">
        <f>+V117+AX117+BD117</f>
        <v>2</v>
      </c>
    </row>
    <row r="118" spans="1:74" ht="15">
      <c r="A118" s="77" t="s">
        <v>72</v>
      </c>
      <c r="B118" s="74" t="s">
        <v>10</v>
      </c>
      <c r="C118" s="27">
        <v>44</v>
      </c>
      <c r="E118" s="53"/>
      <c r="G118" s="56"/>
      <c r="I118" s="56"/>
      <c r="K118" s="25">
        <v>13</v>
      </c>
      <c r="L118" s="5">
        <v>20</v>
      </c>
      <c r="M118" s="27" t="s">
        <v>331</v>
      </c>
      <c r="O118" s="53">
        <v>17</v>
      </c>
      <c r="P118" s="5">
        <v>14</v>
      </c>
      <c r="Q118" s="56">
        <v>45</v>
      </c>
      <c r="S118" s="53">
        <v>29</v>
      </c>
      <c r="T118" s="15">
        <v>2</v>
      </c>
      <c r="U118" s="56" t="s">
        <v>7</v>
      </c>
      <c r="W118" s="56"/>
      <c r="Y118" s="56"/>
      <c r="AA118" s="56"/>
      <c r="AC118" s="56"/>
      <c r="AE118" s="56"/>
      <c r="AG118" s="56">
        <v>38</v>
      </c>
      <c r="AI118" s="53">
        <v>26</v>
      </c>
      <c r="AJ118" s="23">
        <v>5</v>
      </c>
      <c r="AK118" s="53"/>
      <c r="AM118" s="56">
        <v>34</v>
      </c>
      <c r="AO118" s="53">
        <v>23</v>
      </c>
      <c r="AP118" s="23">
        <v>8</v>
      </c>
      <c r="AQ118" s="53" t="s">
        <v>331</v>
      </c>
      <c r="AU118" s="53">
        <v>35</v>
      </c>
      <c r="AY118" s="53">
        <v>32</v>
      </c>
      <c r="BA118" s="53">
        <v>38</v>
      </c>
      <c r="BC118" s="53">
        <v>21</v>
      </c>
      <c r="BD118" s="52">
        <v>10</v>
      </c>
      <c r="BE118" s="53">
        <v>44</v>
      </c>
      <c r="BG118" s="53">
        <v>30</v>
      </c>
      <c r="BH118" s="65">
        <v>1</v>
      </c>
      <c r="BQ118" s="26">
        <f>+D118+F118+H118+J118+L118+N118+P118+R118+T118+V118+Z118+X118+AB118+AD118+AF118+AH118+AJ118+AL118+AN118+AP118+AR118+AT118+AV118+AX118+AZ118+BB118+BD118+BF118+BH118+BJ118+BL118+BN118+BP118</f>
        <v>60</v>
      </c>
      <c r="BR118" s="53">
        <f>+F118+J118+X118+AB118+AF118+AL118+AT118+BL118+BP118</f>
        <v>0</v>
      </c>
      <c r="BS118" s="53">
        <f>+D118+H118+R118+Z118+AV118+BJ118</f>
        <v>0</v>
      </c>
      <c r="BT118" s="53">
        <f>+P118+AJ118+AN118+AR118+BB118+BH118</f>
        <v>20</v>
      </c>
      <c r="BU118" s="53">
        <f>+L118+N118+T118+AH118+AP118+AZ118+BF118+BN118</f>
        <v>30</v>
      </c>
      <c r="BV118" s="13">
        <f>+V118+AX118+BD118</f>
        <v>10</v>
      </c>
    </row>
    <row r="119" spans="1:74" ht="15">
      <c r="A119" s="66" t="s">
        <v>376</v>
      </c>
      <c r="B119" s="66" t="s">
        <v>11</v>
      </c>
      <c r="C119" s="22"/>
      <c r="E119" s="53"/>
      <c r="G119" s="53"/>
      <c r="I119" s="53"/>
      <c r="K119" s="25">
        <v>27</v>
      </c>
      <c r="L119" s="5">
        <v>4</v>
      </c>
      <c r="M119" s="25">
        <v>14</v>
      </c>
      <c r="N119" s="5">
        <v>18</v>
      </c>
      <c r="O119" s="27">
        <v>31</v>
      </c>
      <c r="Q119" s="27"/>
      <c r="S119" s="56">
        <v>35</v>
      </c>
      <c r="U119" s="56"/>
      <c r="W119" s="56"/>
      <c r="Y119" s="56"/>
      <c r="AA119" s="56"/>
      <c r="AC119" s="56"/>
      <c r="AE119" s="56"/>
      <c r="AG119" s="56">
        <v>46</v>
      </c>
      <c r="AI119" s="56">
        <v>34</v>
      </c>
      <c r="AK119" s="56"/>
      <c r="AM119" s="56">
        <v>39</v>
      </c>
      <c r="AO119" s="56">
        <v>34</v>
      </c>
      <c r="AQ119" s="53">
        <v>31</v>
      </c>
      <c r="BQ119" s="26">
        <f>+D119+F119+H119+J119+L119+N119+P119+R119+T119+V119+Z119+X119+AB119+AD119+AF119+AH119+AJ119+AL119+AN119+AP119+AR119+AT119+AV119+AX119+AZ119+BB119+BD119+BF119+BH119+BJ119+BL119+BN119+BP119</f>
        <v>22</v>
      </c>
      <c r="BR119" s="53">
        <f>+F119+J119+X119+AB119+AF119+AL119+AT119+BL119+BP119</f>
        <v>0</v>
      </c>
      <c r="BS119" s="53">
        <f>+D119+H119+R119+Z119+AV119+BJ119</f>
        <v>0</v>
      </c>
      <c r="BT119" s="53">
        <f>+P119+AJ119+AN119+AR119+BB119+BH119</f>
        <v>0</v>
      </c>
      <c r="BU119" s="53">
        <f>+L119+N119+T119+AH119+AP119+AZ119+BF119+BN119</f>
        <v>22</v>
      </c>
      <c r="BV119" s="13">
        <f>+V119+AX119+BD119</f>
        <v>0</v>
      </c>
    </row>
    <row r="120" spans="1:74" ht="15">
      <c r="A120" s="77" t="s">
        <v>25</v>
      </c>
      <c r="B120" s="74" t="s">
        <v>14</v>
      </c>
      <c r="C120" s="25">
        <v>6</v>
      </c>
      <c r="D120" s="5">
        <v>40</v>
      </c>
      <c r="E120" s="25">
        <v>9</v>
      </c>
      <c r="F120" s="5">
        <v>29</v>
      </c>
      <c r="G120" s="6">
        <v>14</v>
      </c>
      <c r="H120" s="5">
        <v>18</v>
      </c>
      <c r="I120" s="6">
        <v>10</v>
      </c>
      <c r="J120" s="5">
        <v>26</v>
      </c>
      <c r="K120" s="25">
        <v>21</v>
      </c>
      <c r="L120" s="5">
        <v>10</v>
      </c>
      <c r="M120" s="25">
        <v>7</v>
      </c>
      <c r="N120" s="5">
        <v>36</v>
      </c>
      <c r="O120" s="27" t="s">
        <v>331</v>
      </c>
      <c r="Q120" s="53">
        <v>3</v>
      </c>
      <c r="R120" s="5">
        <v>60</v>
      </c>
      <c r="S120" s="53">
        <v>12</v>
      </c>
      <c r="T120" s="15">
        <v>22</v>
      </c>
      <c r="U120" s="53">
        <v>8</v>
      </c>
      <c r="V120" s="15">
        <v>32</v>
      </c>
      <c r="W120" s="53">
        <v>3</v>
      </c>
      <c r="X120" s="19">
        <v>60</v>
      </c>
      <c r="Y120" s="53">
        <v>6</v>
      </c>
      <c r="Z120" s="17">
        <v>40</v>
      </c>
      <c r="AA120" s="53" t="s">
        <v>19</v>
      </c>
      <c r="AC120" s="53">
        <v>2</v>
      </c>
      <c r="AD120" s="23">
        <v>80</v>
      </c>
      <c r="AE120" s="53">
        <v>13</v>
      </c>
      <c r="AF120" s="23">
        <v>20</v>
      </c>
      <c r="AG120" s="53">
        <v>24</v>
      </c>
      <c r="AH120" s="23">
        <v>7</v>
      </c>
      <c r="AI120" s="56" t="s">
        <v>330</v>
      </c>
      <c r="AK120" s="56" t="s">
        <v>7</v>
      </c>
      <c r="AM120" s="53">
        <v>16</v>
      </c>
      <c r="AN120" s="23">
        <v>15</v>
      </c>
      <c r="AO120" s="53">
        <v>13</v>
      </c>
      <c r="AP120" s="23">
        <v>20</v>
      </c>
      <c r="AQ120" s="53" t="s">
        <v>331</v>
      </c>
      <c r="AS120" s="56">
        <v>31</v>
      </c>
      <c r="AW120" s="53">
        <v>2</v>
      </c>
      <c r="AX120" s="52">
        <v>80</v>
      </c>
      <c r="AY120" s="53">
        <v>2</v>
      </c>
      <c r="AZ120" s="52">
        <v>80</v>
      </c>
      <c r="BA120" s="53">
        <v>8</v>
      </c>
      <c r="BB120" s="52">
        <v>32</v>
      </c>
      <c r="BC120" s="53">
        <v>1</v>
      </c>
      <c r="BD120" s="52">
        <v>100</v>
      </c>
      <c r="BE120" s="53">
        <v>4</v>
      </c>
      <c r="BF120" s="52">
        <v>50</v>
      </c>
      <c r="BG120" s="53">
        <v>7</v>
      </c>
      <c r="BH120" s="65">
        <v>36</v>
      </c>
      <c r="BI120" s="53">
        <v>4</v>
      </c>
      <c r="BJ120" s="73">
        <v>50</v>
      </c>
      <c r="BK120" s="53">
        <v>3</v>
      </c>
      <c r="BL120" s="73">
        <v>60</v>
      </c>
      <c r="BM120" s="53">
        <v>7</v>
      </c>
      <c r="BN120" s="73">
        <v>36</v>
      </c>
      <c r="BO120" s="53">
        <v>1</v>
      </c>
      <c r="BP120" s="73">
        <v>100</v>
      </c>
      <c r="BQ120" s="26">
        <f>+D120+F120+H120+J120+L120+N120+P120+R120+T120+V120+Z120+X120+AB120+AD120+AF120+AH120+AJ120+AL120+AN120+AP120+AR120+AT120+AV120+AX120+AZ120+BB120+BD120+BF120+BH120+BJ120+BL120+BN120+BP120</f>
        <v>1139</v>
      </c>
      <c r="BR120" s="53">
        <f>+F120+J120+X120+AB120+AF120+AL120+AT120+BL120+BP120</f>
        <v>295</v>
      </c>
      <c r="BS120" s="53">
        <f>+D120+H120+R120+Z120+AV120+BJ120</f>
        <v>208</v>
      </c>
      <c r="BT120" s="53">
        <f>+P120+AJ120+AN120+AR120+BB120+BH120</f>
        <v>83</v>
      </c>
      <c r="BU120" s="53">
        <f>+L120+N120+T120+AH120+AP120+AZ120+BF120+BN120</f>
        <v>261</v>
      </c>
      <c r="BV120" s="13">
        <f>+V120+AX120+BD120</f>
        <v>212</v>
      </c>
    </row>
    <row r="121" spans="1:74" ht="15">
      <c r="A121" s="66" t="s">
        <v>373</v>
      </c>
      <c r="B121" s="66" t="s">
        <v>10</v>
      </c>
      <c r="C121" s="22"/>
      <c r="E121" s="53"/>
      <c r="G121" s="53"/>
      <c r="I121" s="53"/>
      <c r="K121" s="27" t="s">
        <v>331</v>
      </c>
      <c r="M121" s="27">
        <v>40</v>
      </c>
      <c r="O121" s="27">
        <v>37</v>
      </c>
      <c r="Q121" s="27"/>
      <c r="S121" s="56" t="s">
        <v>331</v>
      </c>
      <c r="U121" s="56" t="s">
        <v>19</v>
      </c>
      <c r="W121" s="56"/>
      <c r="Y121" s="56"/>
      <c r="AA121" s="56"/>
      <c r="AC121" s="56"/>
      <c r="AE121" s="56"/>
      <c r="AG121" s="56"/>
      <c r="AI121" s="56"/>
      <c r="AK121" s="56"/>
      <c r="AM121" s="56"/>
      <c r="AO121" s="56"/>
      <c r="BC121" s="53">
        <v>24</v>
      </c>
      <c r="BD121" s="52">
        <v>7</v>
      </c>
      <c r="BE121" s="53">
        <v>34</v>
      </c>
      <c r="BG121" s="53">
        <v>46</v>
      </c>
      <c r="BQ121" s="26">
        <f>+D121+F121+H121+J121+L121+N121+P121+R121+T121+V121+Z121+X121+AB121+AD121+AF121+AH121+AJ121+AL121+AN121+AP121+AR121+AT121+AV121+AX121+AZ121+BB121+BD121+BF121+BH121+BJ121+BL121+BN121+BP121</f>
        <v>7</v>
      </c>
      <c r="BR121" s="53">
        <f>+F121+J121+X121+AB121+AF121+AL121+AT121+BL121+BP121</f>
        <v>0</v>
      </c>
      <c r="BS121" s="53">
        <f>+D121+H121+R121+Z121+AV121+BJ121</f>
        <v>0</v>
      </c>
      <c r="BT121" s="53">
        <f>+P121+AJ121+AN121+AR121+BB121+BH121</f>
        <v>0</v>
      </c>
      <c r="BU121" s="53">
        <f>+L121+N121+T121+AH121+AP121+AZ121+BF121+BN121</f>
        <v>0</v>
      </c>
      <c r="BV121" s="13">
        <f>+V121+AX121+BD121</f>
        <v>7</v>
      </c>
    </row>
    <row r="122" spans="1:74" ht="15">
      <c r="A122" s="28" t="s">
        <v>363</v>
      </c>
      <c r="B122" s="66" t="s">
        <v>9</v>
      </c>
      <c r="C122" s="22"/>
      <c r="E122" s="53"/>
      <c r="I122" s="53"/>
      <c r="K122" s="27">
        <v>51</v>
      </c>
      <c r="M122" s="27"/>
      <c r="O122" s="27">
        <v>40</v>
      </c>
      <c r="Q122" s="27"/>
      <c r="S122" s="27"/>
      <c r="U122" s="27"/>
      <c r="W122" s="27"/>
      <c r="Y122" s="27"/>
      <c r="AA122" s="27"/>
      <c r="AC122" s="27"/>
      <c r="AE122" s="27"/>
      <c r="AG122" s="27"/>
      <c r="AI122" s="27"/>
      <c r="AK122" s="27"/>
      <c r="AM122" s="27"/>
      <c r="AO122" s="27"/>
      <c r="BQ122" s="26">
        <f>+D122+F122+H122+J122+L122+N122+P122+R122+T122+V122+Z122+X122+AB122+AD122+AF122+AH122+AJ122+AL122+AN122+AP122+AR122+AT122+AV122+AX122+AZ122+BB122+BD122+BF122+BH122+BJ122+BL122+BN122+BP122</f>
        <v>0</v>
      </c>
      <c r="BR122" s="53">
        <f>+F122+J122+X122+AB122+AF122+AL122+AT122+BL122+BP122</f>
        <v>0</v>
      </c>
      <c r="BS122" s="53">
        <f>+D122+H122+R122+Z122+AV122+BJ122</f>
        <v>0</v>
      </c>
      <c r="BT122" s="53">
        <f>+P122+AJ122+AN122+AR122+BB122+BH122</f>
        <v>0</v>
      </c>
      <c r="BU122" s="53">
        <f>+L122+N122+T122+AH122+AP122+AZ122+BF122+BN122</f>
        <v>0</v>
      </c>
      <c r="BV122" s="13">
        <f>+V122+AX122+BD122</f>
        <v>0</v>
      </c>
    </row>
    <row r="123" spans="1:74" ht="15">
      <c r="A123" s="77" t="s">
        <v>67</v>
      </c>
      <c r="B123" s="74" t="s">
        <v>11</v>
      </c>
      <c r="C123" s="27">
        <v>47</v>
      </c>
      <c r="E123" s="27">
        <v>47</v>
      </c>
      <c r="G123" s="27">
        <v>36</v>
      </c>
      <c r="I123" s="27" t="s">
        <v>7</v>
      </c>
      <c r="K123" s="27"/>
      <c r="M123" s="27"/>
      <c r="O123" s="27"/>
      <c r="Q123" s="56">
        <v>56</v>
      </c>
      <c r="S123" s="56">
        <v>47</v>
      </c>
      <c r="U123" s="56">
        <v>36</v>
      </c>
      <c r="W123" s="56"/>
      <c r="Y123" s="56">
        <v>32</v>
      </c>
      <c r="AA123" s="56"/>
      <c r="AC123" s="56"/>
      <c r="AE123" s="56"/>
      <c r="AG123" s="56"/>
      <c r="AI123" s="56"/>
      <c r="AK123" s="56"/>
      <c r="AM123" s="56"/>
      <c r="AO123" s="56"/>
      <c r="AS123" s="56">
        <v>46</v>
      </c>
      <c r="AU123" s="53">
        <v>50</v>
      </c>
      <c r="BQ123" s="26">
        <f>+D123+F123+H123+J123+L123+N123+P123+R123+T123+V123+Z123+X123+AB123+AD123+AF123+AH123+AJ123+AL123+AN123+AP123+AR123+AT123+AV123+AX123+AZ123+BB123+BD123+BF123+BH123+BJ123+BL123+BN123+BP123</f>
        <v>0</v>
      </c>
      <c r="BR123" s="53">
        <f>+F123+J123+X123+AB123+AF123+AL123+AT123+BL123+BP123</f>
        <v>0</v>
      </c>
      <c r="BS123" s="53">
        <f>+D123+H123+R123+Z123+AV123+BJ123</f>
        <v>0</v>
      </c>
      <c r="BT123" s="53">
        <f>+P123+AJ123+AN123+AR123+BB123+BH123</f>
        <v>0</v>
      </c>
      <c r="BU123" s="53">
        <f>+L123+N123+T123+AH123+AP123+AZ123+BF123+BN123</f>
        <v>0</v>
      </c>
      <c r="BV123" s="13">
        <f>+V123+AX123+BD123</f>
        <v>0</v>
      </c>
    </row>
    <row r="124" spans="1:74" ht="15">
      <c r="A124" s="66" t="s">
        <v>390</v>
      </c>
      <c r="B124" s="66" t="s">
        <v>11</v>
      </c>
      <c r="E124" s="53"/>
      <c r="G124" s="53"/>
      <c r="I124" s="53"/>
      <c r="K124" s="25">
        <v>11</v>
      </c>
      <c r="L124" s="5">
        <v>24</v>
      </c>
      <c r="M124" s="25">
        <v>15</v>
      </c>
      <c r="N124" s="5">
        <v>16</v>
      </c>
      <c r="O124" s="53">
        <v>22</v>
      </c>
      <c r="P124" s="5">
        <v>9</v>
      </c>
      <c r="Q124" s="53"/>
      <c r="S124" s="53">
        <v>30</v>
      </c>
      <c r="T124" s="15">
        <v>1</v>
      </c>
      <c r="U124" s="53"/>
      <c r="W124" s="53"/>
      <c r="Y124" s="53"/>
      <c r="AA124" s="53"/>
      <c r="AC124" s="53"/>
      <c r="AE124" s="53"/>
      <c r="AG124" s="53"/>
      <c r="AI124" s="53"/>
      <c r="AK124" s="53"/>
      <c r="AM124" s="53"/>
      <c r="AO124" s="53"/>
      <c r="BQ124" s="26">
        <f>+D124+F124+H124+J124+L124+N124+P124+R124+T124+V124+Z124+X124+AB124+AD124+AF124+AH124+AJ124+AL124+AN124+AP124+AR124+AT124+AV124+AX124+AZ124+BB124+BD124+BF124+BH124+BJ124+BL124+BN124+BP124</f>
        <v>50</v>
      </c>
      <c r="BR124" s="53">
        <f>+F124+J124+X124+AB124+AF124+AL124+AT124+BL124+BP124</f>
        <v>0</v>
      </c>
      <c r="BS124" s="53">
        <f>+D124+H124+R124+Z124+AV124+BJ124</f>
        <v>0</v>
      </c>
      <c r="BT124" s="53">
        <f>+P124+AJ124+AN124+AR124+BB124+BH124</f>
        <v>9</v>
      </c>
      <c r="BU124" s="53">
        <f>+L124+N124+T124+AH124+AP124+AZ124+BF124+BN124</f>
        <v>41</v>
      </c>
      <c r="BV124" s="13">
        <f>+V124+AX124+BD124</f>
        <v>0</v>
      </c>
    </row>
    <row r="125" spans="1:74" ht="15">
      <c r="A125" s="66" t="s">
        <v>382</v>
      </c>
      <c r="B125" s="66" t="s">
        <v>10</v>
      </c>
      <c r="C125" s="22"/>
      <c r="E125" s="53"/>
      <c r="G125" s="53"/>
      <c r="I125" s="53"/>
      <c r="K125" s="25">
        <v>7</v>
      </c>
      <c r="L125" s="5">
        <v>36</v>
      </c>
      <c r="M125" s="25">
        <v>4</v>
      </c>
      <c r="N125" s="5">
        <v>50</v>
      </c>
      <c r="O125" s="27" t="s">
        <v>331</v>
      </c>
      <c r="Q125" s="27"/>
      <c r="S125" s="53">
        <v>11</v>
      </c>
      <c r="T125" s="15">
        <v>24</v>
      </c>
      <c r="U125" s="53">
        <v>7</v>
      </c>
      <c r="V125" s="15">
        <v>36</v>
      </c>
      <c r="W125" s="53"/>
      <c r="Y125" s="53"/>
      <c r="AA125" s="53"/>
      <c r="AC125" s="53">
        <v>4</v>
      </c>
      <c r="AD125" s="23">
        <v>50</v>
      </c>
      <c r="AE125" s="53"/>
      <c r="AG125" s="53">
        <v>9</v>
      </c>
      <c r="AH125" s="23">
        <v>29</v>
      </c>
      <c r="AI125" s="56" t="s">
        <v>331</v>
      </c>
      <c r="AK125" s="56"/>
      <c r="AM125" s="53">
        <v>17</v>
      </c>
      <c r="AN125" s="23">
        <v>14</v>
      </c>
      <c r="AO125" s="53">
        <v>6</v>
      </c>
      <c r="AP125" s="23">
        <v>40</v>
      </c>
      <c r="AQ125" s="53" t="s">
        <v>331</v>
      </c>
      <c r="AW125" s="53">
        <v>12</v>
      </c>
      <c r="AX125" s="52">
        <v>22</v>
      </c>
      <c r="AY125" s="53" t="s">
        <v>331</v>
      </c>
      <c r="BA125" s="53">
        <v>10</v>
      </c>
      <c r="BB125" s="52">
        <v>26</v>
      </c>
      <c r="BC125" s="53">
        <v>35</v>
      </c>
      <c r="BE125" s="53">
        <v>35</v>
      </c>
      <c r="BG125" s="53">
        <v>33</v>
      </c>
      <c r="BM125" s="53" t="s">
        <v>331</v>
      </c>
      <c r="BQ125" s="26">
        <f>+D125+F125+H125+J125+L125+N125+P125+R125+T125+V125+Z125+X125+AB125+AD125+AF125+AH125+AJ125+AL125+AN125+AP125+AR125+AT125+AV125+AX125+AZ125+BB125+BD125+BF125+BH125+BJ125+BL125+BN125+BP125</f>
        <v>327</v>
      </c>
      <c r="BR125" s="53">
        <f>+F125+J125+X125+AB125+AF125+AL125+AT125+BL125+BP125</f>
        <v>0</v>
      </c>
      <c r="BS125" s="53">
        <f>+D125+H125+R125+Z125+AV125+BJ125</f>
        <v>0</v>
      </c>
      <c r="BT125" s="53">
        <f>+P125+AJ125+AN125+AR125+BB125+BH125</f>
        <v>40</v>
      </c>
      <c r="BU125" s="53">
        <f>+L125+N125+T125+AH125+AP125+AZ125+BF125+BN125</f>
        <v>179</v>
      </c>
      <c r="BV125" s="13">
        <f>+V125+AX125+BD125</f>
        <v>58</v>
      </c>
    </row>
    <row r="126" spans="1:74" ht="15">
      <c r="A126" s="77" t="s">
        <v>137</v>
      </c>
      <c r="B126" s="74" t="s">
        <v>9</v>
      </c>
      <c r="C126" s="53"/>
      <c r="E126" s="27">
        <v>56</v>
      </c>
      <c r="G126" s="53"/>
      <c r="I126" s="27">
        <v>45</v>
      </c>
      <c r="K126" s="27"/>
      <c r="M126" s="27"/>
      <c r="O126" s="27"/>
      <c r="Q126" s="27"/>
      <c r="S126" s="27"/>
      <c r="U126" s="27"/>
      <c r="W126" s="27">
        <v>32</v>
      </c>
      <c r="Y126" s="27"/>
      <c r="AA126" s="53">
        <v>20</v>
      </c>
      <c r="AB126" s="23">
        <v>11</v>
      </c>
      <c r="AC126" s="53"/>
      <c r="AE126" s="56" t="s">
        <v>7</v>
      </c>
      <c r="AG126" s="56"/>
      <c r="AI126" s="56"/>
      <c r="AK126" s="56" t="s">
        <v>249</v>
      </c>
      <c r="AM126" s="56"/>
      <c r="AO126" s="56"/>
      <c r="AS126" s="53">
        <v>13</v>
      </c>
      <c r="AT126" s="52">
        <v>20</v>
      </c>
      <c r="BK126" s="53" t="s">
        <v>7</v>
      </c>
      <c r="BQ126" s="26">
        <f>+D126+F126+H126+J126+L126+N126+P126+R126+T126+V126+Z126+X126+AB126+AD126+AF126+AH126+AJ126+AL126+AN126+AP126+AR126+AT126+AV126+AX126+AZ126+BB126+BD126+BF126+BH126+BJ126+BL126+BN126+BP126</f>
        <v>31</v>
      </c>
      <c r="BR126" s="53">
        <f>+F126+J126+X126+AB126+AF126+AL126+AT126+BL126+BP126</f>
        <v>31</v>
      </c>
      <c r="BS126" s="53">
        <f>+D126+H126+R126+Z126+AV126+BJ126</f>
        <v>0</v>
      </c>
      <c r="BT126" s="53">
        <f>+P126+AJ126+AN126+AR126+BB126+BH126</f>
        <v>0</v>
      </c>
      <c r="BU126" s="53">
        <f>+L126+N126+T126+AH126+AP126+AZ126+BF126+BN126</f>
        <v>0</v>
      </c>
      <c r="BV126" s="13">
        <f>+V126+AX126+BD126</f>
        <v>0</v>
      </c>
    </row>
    <row r="127" spans="1:74" ht="15">
      <c r="A127" s="62" t="s">
        <v>641</v>
      </c>
      <c r="B127" s="77" t="s">
        <v>639</v>
      </c>
      <c r="C127" s="22"/>
      <c r="E127" s="53"/>
      <c r="G127" s="53"/>
      <c r="I127" s="53"/>
      <c r="K127" s="53"/>
      <c r="M127" s="53"/>
      <c r="O127" s="53"/>
      <c r="Q127" s="53"/>
      <c r="S127" s="53"/>
      <c r="U127" s="53"/>
      <c r="W127" s="53"/>
      <c r="Y127" s="53"/>
      <c r="AA127" s="53"/>
      <c r="AC127" s="53"/>
      <c r="AE127" s="53"/>
      <c r="AG127" s="53"/>
      <c r="AI127" s="53"/>
      <c r="AK127" s="53"/>
      <c r="AM127" s="53"/>
      <c r="AO127" s="53"/>
      <c r="BC127" s="53">
        <v>36</v>
      </c>
      <c r="BE127" s="53">
        <v>50</v>
      </c>
      <c r="BG127" s="53" t="s">
        <v>331</v>
      </c>
      <c r="BQ127" s="26">
        <f>+D127+F127+H127+J127+L127+N127+P127+R127+T127+V127+Z127+X127+AB127+AD127+AF127+AH127+AJ127+AL127+AN127+AP127+AR127+AT127+AV127+AX127+AZ127+BB127+BD127+BF127+BH127+BJ127+BL127+BN127+BP127</f>
        <v>0</v>
      </c>
      <c r="BR127" s="53">
        <f>+F127+J127+X127+AB127+AF127+AL127+AT127+BL127+BP127</f>
        <v>0</v>
      </c>
      <c r="BS127" s="53">
        <f>+D127+H127+R127+Z127+AV127+BJ127</f>
        <v>0</v>
      </c>
      <c r="BT127" s="53">
        <f>+P127+AJ127+AN127+AR127+BB127+BH127</f>
        <v>0</v>
      </c>
      <c r="BU127" s="53">
        <f>+L127+N127+T127+AH127+AP127+AZ127+BF127+BN127</f>
        <v>0</v>
      </c>
      <c r="BV127" s="13">
        <f>+V127+AX127+BD127</f>
        <v>0</v>
      </c>
    </row>
    <row r="128" spans="1:74" ht="15">
      <c r="A128" s="66" t="s">
        <v>365</v>
      </c>
      <c r="B128" s="66" t="s">
        <v>5</v>
      </c>
      <c r="C128" s="22"/>
      <c r="E128" s="53"/>
      <c r="G128" s="53"/>
      <c r="I128" s="53"/>
      <c r="K128" s="27">
        <v>40</v>
      </c>
      <c r="M128" s="25">
        <v>27</v>
      </c>
      <c r="N128" s="5">
        <v>4</v>
      </c>
      <c r="O128" s="27" t="s">
        <v>331</v>
      </c>
      <c r="Q128" s="27"/>
      <c r="S128" s="56">
        <v>38</v>
      </c>
      <c r="U128" s="53">
        <v>30</v>
      </c>
      <c r="V128" s="15">
        <v>1</v>
      </c>
      <c r="W128" s="53"/>
      <c r="Y128" s="53"/>
      <c r="AA128" s="53"/>
      <c r="AC128" s="53"/>
      <c r="AE128" s="53"/>
      <c r="AG128" s="53">
        <v>27</v>
      </c>
      <c r="AH128" s="23">
        <v>4</v>
      </c>
      <c r="AI128" s="53">
        <v>21</v>
      </c>
      <c r="AJ128" s="23">
        <v>10</v>
      </c>
      <c r="AK128" s="53"/>
      <c r="AM128" s="56">
        <v>37</v>
      </c>
      <c r="AO128" s="56">
        <v>35</v>
      </c>
      <c r="AQ128" s="53">
        <v>27</v>
      </c>
      <c r="AR128" s="52">
        <v>4</v>
      </c>
      <c r="BC128" s="53">
        <v>27</v>
      </c>
      <c r="BD128" s="52">
        <v>4</v>
      </c>
      <c r="BE128" s="53">
        <v>18</v>
      </c>
      <c r="BF128" s="52">
        <v>13</v>
      </c>
      <c r="BG128" s="53">
        <v>23</v>
      </c>
      <c r="BH128" s="65">
        <v>8</v>
      </c>
      <c r="BQ128" s="26">
        <f>+D128+F128+H128+J128+L128+N128+P128+R128+T128+V128+Z128+X128+AB128+AD128+AF128+AH128+AJ128+AL128+AN128+AP128+AR128+AT128+AV128+AX128+AZ128+BB128+BD128+BF128+BH128+BJ128+BL128+BN128+BP128</f>
        <v>48</v>
      </c>
      <c r="BR128" s="53">
        <f>+F128+J128+X128+AB128+AF128+AL128+AT128+BL128+BP128</f>
        <v>0</v>
      </c>
      <c r="BS128" s="53">
        <f>+D128+H128+R128+Z128+AV128+BJ128</f>
        <v>0</v>
      </c>
      <c r="BT128" s="53">
        <f>+P128+AJ128+AN128+AR128+BB128+BH128</f>
        <v>22</v>
      </c>
      <c r="BU128" s="53">
        <f>+L128+N128+T128+AH128+AP128+AZ128+BF128+BN128</f>
        <v>21</v>
      </c>
      <c r="BV128" s="13">
        <f>+V128+AX128+BD128</f>
        <v>5</v>
      </c>
    </row>
    <row r="129" spans="1:74" ht="15">
      <c r="A129" s="77" t="s">
        <v>480</v>
      </c>
      <c r="B129" s="77" t="s">
        <v>1</v>
      </c>
      <c r="C129" s="22"/>
      <c r="E129" s="53"/>
      <c r="G129" s="53"/>
      <c r="I129" s="53"/>
      <c r="K129" s="53"/>
      <c r="M129" s="53"/>
      <c r="O129" s="53"/>
      <c r="Q129" s="53"/>
      <c r="S129" s="53"/>
      <c r="U129" s="53"/>
      <c r="W129" s="53"/>
      <c r="Y129" s="53"/>
      <c r="AA129" s="56" t="s">
        <v>7</v>
      </c>
      <c r="AC129" s="56"/>
      <c r="AE129" s="56"/>
      <c r="AG129" s="56"/>
      <c r="AI129" s="56"/>
      <c r="AK129" s="56">
        <v>32</v>
      </c>
      <c r="AM129" s="56"/>
      <c r="AO129" s="56"/>
      <c r="BQ129" s="26">
        <f>+D129+F129+H129+J129+L129+N129+P129+R129+T129+V129+Z129+X129+AB129+AD129+AF129+AH129+AJ129+AL129+AN129+AP129+AR129+AT129+AV129+AX129+AZ129+BB129+BD129+BF129+BH129+BJ129+BL129+BN129+BP129</f>
        <v>0</v>
      </c>
      <c r="BR129" s="53">
        <f>+F129+J129+X129+AB129+AF129+AL129+AT129+BL129+BP129</f>
        <v>0</v>
      </c>
      <c r="BS129" s="53">
        <f>+D129+H129+R129+Z129+AV129+BJ129</f>
        <v>0</v>
      </c>
      <c r="BT129" s="53">
        <f>+P129+AJ129+AN129+AR129+BB129+BH129</f>
        <v>0</v>
      </c>
      <c r="BU129" s="53">
        <f>+L129+N129+T129+AH129+AP129+AZ129+BF129+BN129</f>
        <v>0</v>
      </c>
      <c r="BV129" s="13">
        <f>+V129+AX129+BD129</f>
        <v>0</v>
      </c>
    </row>
    <row r="130" spans="1:74" ht="15">
      <c r="A130" s="77" t="s">
        <v>24</v>
      </c>
      <c r="B130" s="74" t="s">
        <v>10</v>
      </c>
      <c r="C130" s="25">
        <v>3</v>
      </c>
      <c r="D130" s="5">
        <v>60</v>
      </c>
      <c r="E130" s="25" t="s">
        <v>19</v>
      </c>
      <c r="G130" s="53" t="s">
        <v>19</v>
      </c>
      <c r="I130" s="27" t="s">
        <v>7</v>
      </c>
      <c r="K130" s="27"/>
      <c r="M130" s="27"/>
      <c r="O130" s="27"/>
      <c r="Q130" s="53">
        <v>15</v>
      </c>
      <c r="R130" s="5">
        <v>16</v>
      </c>
      <c r="S130" s="53"/>
      <c r="U130" s="53"/>
      <c r="W130" s="53">
        <v>8</v>
      </c>
      <c r="X130" s="19">
        <v>32</v>
      </c>
      <c r="Y130" s="53">
        <v>12</v>
      </c>
      <c r="Z130" s="17">
        <v>22</v>
      </c>
      <c r="AA130" s="56" t="s">
        <v>7</v>
      </c>
      <c r="AC130" s="56"/>
      <c r="AE130" s="53">
        <v>3</v>
      </c>
      <c r="AF130" s="23">
        <v>60</v>
      </c>
      <c r="AG130" s="53"/>
      <c r="AI130" s="53"/>
      <c r="AK130" s="53" t="s">
        <v>19</v>
      </c>
      <c r="AM130" s="53"/>
      <c r="AO130" s="53"/>
      <c r="AS130" s="53">
        <v>4</v>
      </c>
      <c r="AT130" s="52">
        <v>50</v>
      </c>
      <c r="AU130" s="53" t="s">
        <v>7</v>
      </c>
      <c r="BI130" s="53">
        <v>9</v>
      </c>
      <c r="BJ130" s="73">
        <v>29</v>
      </c>
      <c r="BK130" s="53">
        <v>6</v>
      </c>
      <c r="BL130" s="73">
        <v>40</v>
      </c>
      <c r="BO130" s="53" t="s">
        <v>352</v>
      </c>
      <c r="BQ130" s="26">
        <f>+D130+F130+H130+J130+L130+N130+P130+R130+T130+V130+Z130+X130+AB130+AD130+AF130+AH130+AJ130+AL130+AN130+AP130+AR130+AT130+AV130+AX130+AZ130+BB130+BD130+BF130+BH130+BJ130+BL130+BN130+BP130</f>
        <v>309</v>
      </c>
      <c r="BR130" s="53">
        <f>+F130+J130+X130+AB130+AF130+AL130+AT130+BL130+BP130</f>
        <v>182</v>
      </c>
      <c r="BS130" s="53">
        <f>+D130+H130+R130+Z130+AV130+BJ130</f>
        <v>127</v>
      </c>
      <c r="BT130" s="53">
        <f>+P130+AJ130+AN130+AR130+BB130+BH130</f>
        <v>0</v>
      </c>
      <c r="BU130" s="53">
        <f>+L130+N130+T130+AH130+AP130+AZ130+BF130+BN130</f>
        <v>0</v>
      </c>
      <c r="BV130" s="13">
        <f>+V130+AX130+BD130</f>
        <v>0</v>
      </c>
    </row>
    <row r="131" spans="1:74" ht="15">
      <c r="A131" s="62" t="s">
        <v>558</v>
      </c>
      <c r="B131" s="77" t="s">
        <v>8</v>
      </c>
      <c r="C131" s="22"/>
      <c r="E131" s="53"/>
      <c r="I131" s="53"/>
      <c r="K131" s="53"/>
      <c r="M131" s="53"/>
      <c r="O131" s="53"/>
      <c r="Q131" s="53"/>
      <c r="S131" s="53"/>
      <c r="U131" s="53"/>
      <c r="W131" s="53"/>
      <c r="Y131" s="53"/>
      <c r="AA131" s="53"/>
      <c r="AC131" s="53"/>
      <c r="AE131" s="53"/>
      <c r="AG131" s="53"/>
      <c r="AI131" s="53"/>
      <c r="AK131" s="56" t="s">
        <v>7</v>
      </c>
      <c r="AM131" s="53"/>
      <c r="AO131" s="53"/>
      <c r="BQ131" s="26">
        <f>+D131+F131+H131+J131+L131+N131+P131+R131+T131+V131+Z131+X131+AB131+AD131+AF131+AH131+AJ131+AL131+AN131+AP131+AR131+AT131+AV131+AX131+AZ131+BB131+BD131+BF131+BH131+BJ131+BL131+BN131+BP131</f>
        <v>0</v>
      </c>
      <c r="BR131" s="53">
        <f>+F131+J131+X131+AB131+AF131+AL131+AT131+BL131+BP131</f>
        <v>0</v>
      </c>
      <c r="BS131" s="53">
        <f>+D131+H131+R131+Z131+AV131+BJ131</f>
        <v>0</v>
      </c>
      <c r="BT131" s="53">
        <f>+P131+AJ131+AN131+AR131+BB131+BH131</f>
        <v>0</v>
      </c>
      <c r="BU131" s="53">
        <f>+L131+N131+T131+AH131+AP131+AZ131+BF131+BN131</f>
        <v>0</v>
      </c>
      <c r="BV131" s="13">
        <f>+V131+AX131+BD131</f>
        <v>0</v>
      </c>
    </row>
    <row r="132" spans="1:74" ht="15">
      <c r="A132" s="77" t="s">
        <v>138</v>
      </c>
      <c r="B132" s="74" t="s">
        <v>110</v>
      </c>
      <c r="C132" s="22"/>
      <c r="E132" s="27">
        <v>33</v>
      </c>
      <c r="G132" s="53"/>
      <c r="I132" s="27" t="s">
        <v>7</v>
      </c>
      <c r="K132" s="27"/>
      <c r="M132" s="27"/>
      <c r="O132" s="27"/>
      <c r="Q132" s="27"/>
      <c r="S132" s="27"/>
      <c r="U132" s="27"/>
      <c r="W132" s="27">
        <v>40</v>
      </c>
      <c r="Y132" s="27"/>
      <c r="AA132" s="53">
        <v>14</v>
      </c>
      <c r="AB132" s="23">
        <v>18</v>
      </c>
      <c r="AC132" s="53"/>
      <c r="AE132" s="53">
        <v>18</v>
      </c>
      <c r="AF132" s="23">
        <v>13</v>
      </c>
      <c r="AG132" s="53"/>
      <c r="AI132" s="53"/>
      <c r="AK132" s="53">
        <v>11</v>
      </c>
      <c r="AL132" s="23">
        <v>24</v>
      </c>
      <c r="AM132" s="53"/>
      <c r="AO132" s="53"/>
      <c r="AS132" s="53" t="s">
        <v>19</v>
      </c>
      <c r="BK132" s="53" t="s">
        <v>7</v>
      </c>
      <c r="BQ132" s="26">
        <f>+D132+F132+H132+J132+L132+N132+P132+R132+T132+V132+Z132+X132+AB132+AD132+AF132+AH132+AJ132+AL132+AN132+AP132+AR132+AT132+AV132+AX132+AZ132+BB132+BD132+BF132+BH132+BJ132+BL132+BN132+BP132</f>
        <v>55</v>
      </c>
      <c r="BR132" s="53">
        <f>+F132+J132+X132+AB132+AF132+AL132+AT132+BL132+BP132</f>
        <v>55</v>
      </c>
      <c r="BS132" s="53">
        <f>+D132+H132+R132+Z132+AV132+BJ132</f>
        <v>0</v>
      </c>
      <c r="BT132" s="53">
        <f>+P132+AJ132+AN132+AR132+BB132+BH132</f>
        <v>0</v>
      </c>
      <c r="BU132" s="53">
        <f>+L132+N132+T132+AH132+AP132+AZ132+BF132+BN132</f>
        <v>0</v>
      </c>
      <c r="BV132" s="13">
        <f>+V132+AX132+BD132</f>
        <v>0</v>
      </c>
    </row>
    <row r="133" spans="1:74" ht="15">
      <c r="A133" s="77" t="s">
        <v>87</v>
      </c>
      <c r="B133" s="74" t="s">
        <v>1</v>
      </c>
      <c r="C133" s="27" t="s">
        <v>7</v>
      </c>
      <c r="E133" s="25">
        <v>21</v>
      </c>
      <c r="F133" s="5">
        <v>10</v>
      </c>
      <c r="G133" s="27">
        <v>41</v>
      </c>
      <c r="I133" s="53">
        <v>6</v>
      </c>
      <c r="J133" s="5">
        <v>40</v>
      </c>
      <c r="K133" s="53"/>
      <c r="M133" s="53"/>
      <c r="O133" s="53"/>
      <c r="Q133" s="56">
        <v>55</v>
      </c>
      <c r="S133" s="56"/>
      <c r="U133" s="56"/>
      <c r="W133" s="53">
        <v>9</v>
      </c>
      <c r="X133" s="19">
        <v>29</v>
      </c>
      <c r="Y133" s="56">
        <v>39</v>
      </c>
      <c r="AA133" s="53">
        <v>6</v>
      </c>
      <c r="AB133" s="23">
        <v>40</v>
      </c>
      <c r="AC133" s="53"/>
      <c r="AE133" s="53">
        <v>6</v>
      </c>
      <c r="AF133" s="23">
        <v>40</v>
      </c>
      <c r="AG133" s="53"/>
      <c r="AI133" s="53"/>
      <c r="AK133" s="53">
        <v>3</v>
      </c>
      <c r="AL133" s="23">
        <v>60</v>
      </c>
      <c r="AM133" s="53"/>
      <c r="AO133" s="53"/>
      <c r="AS133" s="53">
        <v>9</v>
      </c>
      <c r="AT133" s="52">
        <v>29</v>
      </c>
      <c r="AU133" s="53">
        <v>38</v>
      </c>
      <c r="BO133" s="53">
        <v>9</v>
      </c>
      <c r="BP133" s="73">
        <v>29</v>
      </c>
      <c r="BQ133" s="26">
        <f>+D133+F133+H133+J133+L133+N133+P133+R133+T133+V133+Z133+X133+AB133+AD133+AF133+AH133+AJ133+AL133+AN133+AP133+AR133+AT133+AV133+AX133+AZ133+BB133+BD133+BF133+BH133+BJ133+BL133+BN133+BP133</f>
        <v>277</v>
      </c>
      <c r="BR133" s="53">
        <f>+F133+J133+X133+AB133+AF133+AL133+AT133+BL133+BP133</f>
        <v>277</v>
      </c>
      <c r="BS133" s="6">
        <f>+D133+H133+R133+Z133+AV133+BJ133</f>
        <v>0</v>
      </c>
      <c r="BT133" s="6">
        <f>+P133+AJ133+AN133+AR133+BB133+BH133</f>
        <v>0</v>
      </c>
      <c r="BU133" s="53">
        <f>+L133+N133+T133+AH133+AP133+AZ133+BF133+BN133</f>
        <v>0</v>
      </c>
      <c r="BV133" s="13">
        <f>+V133+AX133+BD133</f>
        <v>0</v>
      </c>
    </row>
    <row r="134" spans="1:74" ht="15">
      <c r="A134" s="77" t="s">
        <v>483</v>
      </c>
      <c r="B134" s="77" t="s">
        <v>109</v>
      </c>
      <c r="C134" s="22"/>
      <c r="E134" s="53"/>
      <c r="G134" s="53"/>
      <c r="K134" s="53"/>
      <c r="M134" s="53"/>
      <c r="O134" s="53"/>
      <c r="Q134" s="53"/>
      <c r="S134" s="53"/>
      <c r="U134" s="53"/>
      <c r="W134" s="53"/>
      <c r="Y134" s="53"/>
      <c r="AA134" s="56">
        <v>53</v>
      </c>
      <c r="AC134" s="56"/>
      <c r="AE134" s="53">
        <v>25</v>
      </c>
      <c r="AF134" s="23">
        <v>6</v>
      </c>
      <c r="AG134" s="53"/>
      <c r="AI134" s="53"/>
      <c r="AK134" s="56">
        <v>39</v>
      </c>
      <c r="AM134" s="53"/>
      <c r="AO134" s="53"/>
      <c r="AS134" s="56" t="s">
        <v>352</v>
      </c>
      <c r="BQ134" s="26">
        <f>+D134+F134+H134+J134+L134+N134+P134+R134+T134+V134+Z134+X134+AB134+AD134+AF134+AH134+AJ134+AL134+AN134+AP134+AR134+AT134+AV134+AX134+AZ134+BB134+BD134+BF134+BH134+BJ134+BL134+BN134+BP134</f>
        <v>6</v>
      </c>
      <c r="BR134" s="53">
        <f>+F134+J134+X134+AB134+AF134+AL134+AT134+BL134+BP134</f>
        <v>6</v>
      </c>
      <c r="BS134" s="6">
        <f>+D134+H134+R134+Z134+AV134+BJ134</f>
        <v>0</v>
      </c>
      <c r="BT134" s="6">
        <f>+P134+AJ134+AN134+AR134+BB134+BH134</f>
        <v>0</v>
      </c>
      <c r="BU134" s="53">
        <f>+L134+N134+T134+AH134+AP134+AZ134+BF134+BN134</f>
        <v>0</v>
      </c>
      <c r="BV134" s="13">
        <f>+V134+AX134+BD134</f>
        <v>0</v>
      </c>
    </row>
    <row r="135" spans="1:74" ht="15">
      <c r="A135" s="77" t="s">
        <v>481</v>
      </c>
      <c r="B135" s="77" t="s">
        <v>5</v>
      </c>
      <c r="C135" s="22"/>
      <c r="E135" s="53"/>
      <c r="G135" s="53"/>
      <c r="I135" s="53"/>
      <c r="K135" s="53"/>
      <c r="M135" s="53"/>
      <c r="O135" s="53"/>
      <c r="Q135" s="53"/>
      <c r="S135" s="53"/>
      <c r="U135" s="53"/>
      <c r="W135" s="53"/>
      <c r="Y135" s="53"/>
      <c r="AA135" s="56" t="s">
        <v>7</v>
      </c>
      <c r="AC135" s="56"/>
      <c r="AE135" s="56"/>
      <c r="AG135" s="56"/>
      <c r="AI135" s="56"/>
      <c r="AK135" s="56">
        <v>50</v>
      </c>
      <c r="AM135" s="56"/>
      <c r="AO135" s="56"/>
      <c r="BQ135" s="26">
        <f>+D135+F135+H135+J135+L135+N135+P135+R135+T135+V135+Z135+X135+AB135+AD135+AF135+AH135+AJ135+AL135+AN135+AP135+AR135+AT135+AV135+AX135+AZ135+BB135+BD135+BF135+BH135+BJ135+BL135+BN135+BP135</f>
        <v>0</v>
      </c>
      <c r="BR135" s="53">
        <f>+F135+J135+X135+AB135+AF135+AL135+AT135+BL135+BP135</f>
        <v>0</v>
      </c>
      <c r="BS135" s="6">
        <f>+D135+H135+R135+Z135+AV135+BJ135</f>
        <v>0</v>
      </c>
      <c r="BT135" s="6">
        <f>+P135+AJ135+AN135+AR135+BB135+BH135</f>
        <v>0</v>
      </c>
      <c r="BU135" s="53">
        <f>+L135+N135+T135+AH135+AP135+AZ135+BF135+BN135</f>
        <v>0</v>
      </c>
      <c r="BV135" s="13">
        <f>+V135+AX135+BD135</f>
        <v>0</v>
      </c>
    </row>
    <row r="136" spans="1:74" ht="15">
      <c r="A136" s="62" t="s">
        <v>153</v>
      </c>
      <c r="B136" s="74" t="s">
        <v>16</v>
      </c>
      <c r="C136" s="22"/>
      <c r="E136" s="27">
        <v>67</v>
      </c>
      <c r="G136" s="56"/>
      <c r="I136" s="56"/>
      <c r="K136" s="56"/>
      <c r="M136" s="56"/>
      <c r="O136" s="56"/>
      <c r="Q136" s="56"/>
      <c r="S136" s="56"/>
      <c r="U136" s="56"/>
      <c r="W136" s="56"/>
      <c r="Y136" s="56"/>
      <c r="AA136" s="56"/>
      <c r="AC136" s="56"/>
      <c r="AE136" s="56"/>
      <c r="AG136" s="56"/>
      <c r="AI136" s="56"/>
      <c r="AK136" s="56"/>
      <c r="AM136" s="56"/>
      <c r="AO136" s="56"/>
      <c r="BQ136" s="26">
        <f>+D136+F136+H136+J136+L136+N136+P136+R136+T136+V136+Z136+X136+AB136+AD136+AF136+AH136+AJ136+AL136+AN136+AP136+AR136+AT136+AV136+AX136+AZ136+BB136+BD136+BF136+BH136+BJ136+BL136+BN136+BP136</f>
        <v>0</v>
      </c>
      <c r="BR136" s="53">
        <f>+F136+J136+X136+AB136+AF136+AL136+AT136+BL136+BP136</f>
        <v>0</v>
      </c>
      <c r="BS136" s="53">
        <f>+D136+H136+R136+Z136+AV136+BJ136</f>
        <v>0</v>
      </c>
      <c r="BT136" s="53">
        <f>+P136+AJ136+AN136+AR136+BB136+BH136</f>
        <v>0</v>
      </c>
      <c r="BU136" s="53">
        <f>+L136+N136+T136+AH136+AP136+AZ136+BF136+BN136</f>
        <v>0</v>
      </c>
      <c r="BV136" s="26">
        <f>+V136+AX136+BD136</f>
        <v>0</v>
      </c>
    </row>
    <row r="137" spans="1:74" ht="15">
      <c r="A137" s="66" t="s">
        <v>512</v>
      </c>
      <c r="B137" s="77" t="s">
        <v>109</v>
      </c>
      <c r="C137" s="22"/>
      <c r="E137" s="53"/>
      <c r="G137" s="53"/>
      <c r="I137" s="53"/>
      <c r="K137" s="53"/>
      <c r="M137" s="53"/>
      <c r="O137" s="53"/>
      <c r="Q137" s="53"/>
      <c r="S137" s="53"/>
      <c r="U137" s="53"/>
      <c r="W137" s="53"/>
      <c r="Y137" s="53"/>
      <c r="AA137" s="53"/>
      <c r="AC137" s="53"/>
      <c r="AE137" s="56">
        <v>39</v>
      </c>
      <c r="AG137" s="56"/>
      <c r="AI137" s="56"/>
      <c r="AK137" s="56"/>
      <c r="AM137" s="56"/>
      <c r="AO137" s="56"/>
      <c r="BQ137" s="26">
        <f>+D137+F137+H137+J137+L137+N137+P137+R137+T137+V137+Z137+X137+AB137+AD137+AF137+AH137+AJ137+AL137+AN137+AP137+AR137+AT137+AV137+AX137+AZ137+BB137+BD137+BF137+BH137+BJ137+BL137+BN137+BP137</f>
        <v>0</v>
      </c>
      <c r="BR137" s="53">
        <f>+F137+J137+X137+AB137+AF137+AL137+AT137+BL137+BP137</f>
        <v>0</v>
      </c>
      <c r="BS137" s="6">
        <f>+D137+H137+R137+Z137+AV137+BJ137</f>
        <v>0</v>
      </c>
      <c r="BT137" s="6">
        <f>+P137+AJ137+AN137+AR137+BB137+BH137</f>
        <v>0</v>
      </c>
      <c r="BU137" s="53">
        <f>+L137+N137+T137+AH137+AP137+AZ137+BF137+BN137</f>
        <v>0</v>
      </c>
      <c r="BV137" s="13">
        <f>+V137+AX137+BD137</f>
        <v>0</v>
      </c>
    </row>
    <row r="138" spans="1:74" ht="15">
      <c r="A138" s="77" t="s">
        <v>31</v>
      </c>
      <c r="B138" s="74" t="s">
        <v>3</v>
      </c>
      <c r="C138" s="25">
        <v>16</v>
      </c>
      <c r="D138" s="5">
        <v>15</v>
      </c>
      <c r="E138" s="25">
        <v>13</v>
      </c>
      <c r="F138" s="5">
        <v>20</v>
      </c>
      <c r="G138" s="6">
        <v>21</v>
      </c>
      <c r="H138" s="5">
        <v>10</v>
      </c>
      <c r="I138" s="6">
        <v>24</v>
      </c>
      <c r="J138" s="5">
        <v>7</v>
      </c>
      <c r="K138" s="25">
        <v>6</v>
      </c>
      <c r="L138" s="5">
        <v>40</v>
      </c>
      <c r="M138" s="25">
        <v>17</v>
      </c>
      <c r="N138" s="5">
        <v>14</v>
      </c>
      <c r="O138" s="53">
        <v>19</v>
      </c>
      <c r="P138" s="5">
        <v>12</v>
      </c>
      <c r="Q138" s="53">
        <v>26</v>
      </c>
      <c r="R138" s="5">
        <v>5</v>
      </c>
      <c r="S138" s="53">
        <v>9</v>
      </c>
      <c r="T138" s="15">
        <v>29</v>
      </c>
      <c r="U138" s="56" t="s">
        <v>7</v>
      </c>
      <c r="W138" s="27" t="s">
        <v>7</v>
      </c>
      <c r="Y138" s="53">
        <v>14</v>
      </c>
      <c r="Z138" s="17">
        <v>18</v>
      </c>
      <c r="AA138" s="56">
        <v>32</v>
      </c>
      <c r="AC138" s="56"/>
      <c r="AE138" s="56"/>
      <c r="AG138" s="53">
        <v>2</v>
      </c>
      <c r="AH138" s="23">
        <v>80</v>
      </c>
      <c r="AI138" s="56" t="s">
        <v>331</v>
      </c>
      <c r="AK138" s="56"/>
      <c r="AM138" s="53">
        <v>2</v>
      </c>
      <c r="AN138" s="23">
        <v>80</v>
      </c>
      <c r="AO138" s="56" t="s">
        <v>331</v>
      </c>
      <c r="AQ138" s="53">
        <v>5</v>
      </c>
      <c r="AR138" s="52">
        <v>45</v>
      </c>
      <c r="AW138" s="53">
        <v>4</v>
      </c>
      <c r="AX138" s="52">
        <v>50</v>
      </c>
      <c r="AY138" s="53" t="s">
        <v>331</v>
      </c>
      <c r="BA138" s="53" t="s">
        <v>331</v>
      </c>
      <c r="BC138" s="53">
        <v>4</v>
      </c>
      <c r="BD138" s="52">
        <v>50</v>
      </c>
      <c r="BE138" s="53">
        <v>1</v>
      </c>
      <c r="BF138" s="52">
        <v>100</v>
      </c>
      <c r="BG138" s="53">
        <v>5</v>
      </c>
      <c r="BH138" s="65">
        <v>45</v>
      </c>
      <c r="BI138" s="53">
        <v>27</v>
      </c>
      <c r="BJ138" s="73">
        <v>4</v>
      </c>
      <c r="BM138" s="53">
        <v>8</v>
      </c>
      <c r="BN138" s="73">
        <v>32</v>
      </c>
      <c r="BO138" s="53">
        <v>28</v>
      </c>
      <c r="BQ138" s="26">
        <f>+D138+F138+H138+J138+L138+N138+P138+R138+T138+V138+Z138+X138+AB138+AD138+AF138+AH138+AJ138+AL138+AN138+AP138+AR138+AT138+AV138+AX138+AZ138+BB138+BD138+BF138+BH138+BJ138+BL138+BN138+BP138</f>
        <v>656</v>
      </c>
      <c r="BR138" s="53">
        <f>+F138+J138+X138+AB138+AF138+AL138+AT138+BL138+BP138</f>
        <v>27</v>
      </c>
      <c r="BS138" s="6">
        <f>+D138+H138+R138+Z138+AV138+BJ138</f>
        <v>52</v>
      </c>
      <c r="BT138" s="6">
        <f>+P138+AJ138+AN138+AR138+BB138+BH138</f>
        <v>182</v>
      </c>
      <c r="BU138" s="53">
        <f>+L138+N138+T138+AH138+AP138+AZ138+BF138+BN138</f>
        <v>295</v>
      </c>
      <c r="BV138" s="13">
        <f>+V138+AX138+BD138</f>
        <v>100</v>
      </c>
    </row>
    <row r="139" spans="1:74" ht="15">
      <c r="A139" s="62" t="s">
        <v>86</v>
      </c>
      <c r="B139" s="74" t="s">
        <v>4</v>
      </c>
      <c r="C139" s="27" t="s">
        <v>7</v>
      </c>
      <c r="E139" s="22"/>
      <c r="G139" s="53"/>
      <c r="I139" s="53"/>
      <c r="K139" s="53"/>
      <c r="M139" s="53"/>
      <c r="O139" s="53"/>
      <c r="Q139" s="53"/>
      <c r="S139" s="53"/>
      <c r="U139" s="53"/>
      <c r="W139" s="53"/>
      <c r="Y139" s="53"/>
      <c r="AA139" s="53"/>
      <c r="AC139" s="53"/>
      <c r="AE139" s="53"/>
      <c r="AG139" s="53"/>
      <c r="AI139" s="53"/>
      <c r="AK139" s="53"/>
      <c r="AM139" s="53"/>
      <c r="AO139" s="53"/>
      <c r="AU139" s="53">
        <v>41</v>
      </c>
      <c r="BI139" s="53">
        <v>28</v>
      </c>
      <c r="BJ139" s="73">
        <v>3</v>
      </c>
      <c r="BK139" s="53" t="s">
        <v>7</v>
      </c>
      <c r="BQ139" s="26">
        <f>+D139+F139+H139+J139+L139+N139+P139+R139+T139+V139+Z139+X139+AB139+AD139+AF139+AH139+AJ139+AL139+AN139+AP139+AR139+AT139+AV139+AX139+AZ139+BB139+BD139+BF139+BH139+BJ139+BL139+BN139+BP139</f>
        <v>3</v>
      </c>
      <c r="BR139" s="53">
        <f>+F139+J139+X139+AB139+AF139+AL139+AT139+BL139+BP139</f>
        <v>0</v>
      </c>
      <c r="BS139" s="6">
        <f>+D139+H139+R139+Z139+AV139+BJ139</f>
        <v>3</v>
      </c>
      <c r="BT139" s="6">
        <f>+P139+AJ139+AN139+AR139+BB139+BH139</f>
        <v>0</v>
      </c>
      <c r="BU139" s="53">
        <f>+L139+N139+T139+AH139+AP139+AZ139+BF139+BN139</f>
        <v>0</v>
      </c>
      <c r="BV139" s="13">
        <f>+V139+AX139+BD139</f>
        <v>0</v>
      </c>
    </row>
    <row r="140" spans="1:74" s="74" customFormat="1" ht="15">
      <c r="A140" s="66" t="s">
        <v>448</v>
      </c>
      <c r="B140" s="66" t="s">
        <v>1</v>
      </c>
      <c r="C140" s="22"/>
      <c r="D140" s="73"/>
      <c r="E140" s="53"/>
      <c r="F140" s="73"/>
      <c r="G140" s="53"/>
      <c r="H140" s="73"/>
      <c r="I140" s="53"/>
      <c r="J140" s="73"/>
      <c r="K140" s="53"/>
      <c r="L140" s="73"/>
      <c r="M140" s="53"/>
      <c r="N140" s="73"/>
      <c r="O140" s="53"/>
      <c r="P140" s="73"/>
      <c r="Q140" s="53"/>
      <c r="R140" s="73"/>
      <c r="S140" s="56">
        <v>42</v>
      </c>
      <c r="T140" s="73"/>
      <c r="U140" s="53">
        <v>27</v>
      </c>
      <c r="V140" s="73">
        <v>4</v>
      </c>
      <c r="W140" s="53"/>
      <c r="X140" s="73"/>
      <c r="Y140" s="53"/>
      <c r="Z140" s="73"/>
      <c r="AA140" s="53"/>
      <c r="AB140" s="73"/>
      <c r="AC140" s="53"/>
      <c r="AD140" s="73"/>
      <c r="AE140" s="53"/>
      <c r="AF140" s="73"/>
      <c r="AG140" s="53"/>
      <c r="AH140" s="73"/>
      <c r="AI140" s="53"/>
      <c r="AJ140" s="73"/>
      <c r="AK140" s="53"/>
      <c r="AL140" s="73"/>
      <c r="AM140" s="53"/>
      <c r="AN140" s="73"/>
      <c r="AO140" s="53"/>
      <c r="AP140" s="73"/>
      <c r="AQ140" s="53"/>
      <c r="AR140" s="73"/>
      <c r="AS140" s="53"/>
      <c r="AT140" s="73"/>
      <c r="AU140" s="53"/>
      <c r="AV140" s="73"/>
      <c r="AW140" s="53">
        <v>11</v>
      </c>
      <c r="AX140" s="73">
        <v>24</v>
      </c>
      <c r="AY140" s="53" t="s">
        <v>331</v>
      </c>
      <c r="AZ140" s="73"/>
      <c r="BA140" s="53">
        <v>46</v>
      </c>
      <c r="BB140" s="73"/>
      <c r="BC140" s="53">
        <v>12</v>
      </c>
      <c r="BD140" s="73">
        <v>22</v>
      </c>
      <c r="BE140" s="53">
        <v>30</v>
      </c>
      <c r="BF140" s="73">
        <v>1</v>
      </c>
      <c r="BG140" s="53">
        <v>39</v>
      </c>
      <c r="BH140" s="73"/>
      <c r="BI140" s="53"/>
      <c r="BJ140" s="73"/>
      <c r="BK140" s="53"/>
      <c r="BL140" s="73"/>
      <c r="BM140" s="53"/>
      <c r="BN140" s="73"/>
      <c r="BO140" s="53"/>
      <c r="BP140" s="73"/>
      <c r="BQ140" s="26">
        <f>+D140+F140+H140+J140+L140+N140+P140+R140+T140+V140+Z140+X140+AB140+AD140+AF140+AH140+AJ140+AL140+AN140+AP140+AR140+AT140+AV140+AX140+AZ140+BB140+BD140+BF140+BH140+BJ140+BL140+BN140+BP140</f>
        <v>51</v>
      </c>
      <c r="BR140" s="53">
        <f>+F140+J140+X140+AB140+AF140+AL140+AT140+BL140+BP140</f>
        <v>0</v>
      </c>
      <c r="BS140" s="53">
        <f>+D140+H140+R140+Z140+AV140+BJ140</f>
        <v>0</v>
      </c>
      <c r="BT140" s="53">
        <f>+P140+AJ140+AN140+AR140+BB140+BH140</f>
        <v>0</v>
      </c>
      <c r="BU140" s="53">
        <f>+L140+N140+T140+AH140+AP140+AZ140+BF140+BN140</f>
        <v>1</v>
      </c>
      <c r="BV140" s="26">
        <f>+V140+AX140+BD140</f>
        <v>50</v>
      </c>
    </row>
    <row r="141" spans="1:74" ht="15">
      <c r="A141" s="77" t="s">
        <v>134</v>
      </c>
      <c r="B141" s="74" t="s">
        <v>13</v>
      </c>
      <c r="C141" s="22"/>
      <c r="E141" s="27">
        <v>46</v>
      </c>
      <c r="G141" s="53"/>
      <c r="I141" s="56"/>
      <c r="K141" s="56"/>
      <c r="M141" s="56"/>
      <c r="O141" s="56"/>
      <c r="Q141" s="56"/>
      <c r="S141" s="56"/>
      <c r="U141" s="56"/>
      <c r="W141" s="53">
        <v>25</v>
      </c>
      <c r="X141" s="19">
        <v>6</v>
      </c>
      <c r="Y141" s="56"/>
      <c r="AA141" s="56">
        <v>31</v>
      </c>
      <c r="AC141" s="56"/>
      <c r="AE141" s="53">
        <v>17</v>
      </c>
      <c r="AF141" s="23">
        <v>14</v>
      </c>
      <c r="AG141" s="53"/>
      <c r="AI141" s="53"/>
      <c r="AK141" s="53">
        <v>12</v>
      </c>
      <c r="AL141" s="23">
        <v>22</v>
      </c>
      <c r="AM141" s="53"/>
      <c r="AO141" s="53"/>
      <c r="AS141" s="53">
        <v>14</v>
      </c>
      <c r="AT141" s="52">
        <v>18</v>
      </c>
      <c r="BK141" s="53">
        <v>29</v>
      </c>
      <c r="BL141" s="73">
        <v>2</v>
      </c>
      <c r="BQ141" s="26">
        <f>+D141+F141+H141+J141+L141+N141+P141+R141+T141+V141+Z141+X141+AB141+AD141+AF141+AH141+AJ141+AL141+AN141+AP141+AR141+AT141+AV141+AX141+AZ141+BB141+BD141+BF141+BH141+BJ141+BL141+BN141+BP141</f>
        <v>62</v>
      </c>
      <c r="BR141" s="53">
        <f>+F141+J141+X141+AB141+AF141+AL141+AT141+BL141+BP141</f>
        <v>62</v>
      </c>
      <c r="BS141" s="6">
        <f>+D141+H141+R141+Z141+AV141+BJ141</f>
        <v>0</v>
      </c>
      <c r="BT141" s="6">
        <f>+P141+AJ141+AN141+AR141+BB141+BH141</f>
        <v>0</v>
      </c>
      <c r="BU141" s="53">
        <f>+L141+N141+T141+AH141+AP141+AZ141+BF141+BN141</f>
        <v>0</v>
      </c>
      <c r="BV141" s="13">
        <f>+V141+AX141+BD141</f>
        <v>0</v>
      </c>
    </row>
    <row r="142" spans="1:74" ht="15">
      <c r="A142" s="77" t="s">
        <v>145</v>
      </c>
      <c r="B142" s="74" t="s">
        <v>111</v>
      </c>
      <c r="C142" s="22"/>
      <c r="E142" s="27">
        <v>63</v>
      </c>
      <c r="G142" s="53"/>
      <c r="I142" s="56"/>
      <c r="K142" s="56"/>
      <c r="M142" s="56"/>
      <c r="O142" s="56"/>
      <c r="Q142" s="56"/>
      <c r="S142" s="56"/>
      <c r="U142" s="56"/>
      <c r="W142" s="27">
        <v>37</v>
      </c>
      <c r="Y142" s="56"/>
      <c r="AA142" s="56">
        <v>49</v>
      </c>
      <c r="AC142" s="56"/>
      <c r="AE142" s="56" t="s">
        <v>7</v>
      </c>
      <c r="AG142" s="56"/>
      <c r="AI142" s="56"/>
      <c r="AK142" s="56">
        <v>48</v>
      </c>
      <c r="AM142" s="56"/>
      <c r="AO142" s="56"/>
      <c r="BK142" s="53">
        <v>43</v>
      </c>
      <c r="BQ142" s="26">
        <f>+D142+F142+H142+J142+L142+N142+P142+R142+T142+V142+Z142+X142+AB142+AD142+AF142+AH142+AJ142+AL142+AN142+AP142+AR142+AT142+AV142+AX142+AZ142+BB142+BD142+BF142+BH142+BJ142+BL142+BN142+BP142</f>
        <v>0</v>
      </c>
      <c r="BR142" s="53">
        <f>+F142+J142+X142+AB142+AF142+AL142+AT142+BL142+BP142</f>
        <v>0</v>
      </c>
      <c r="BS142" s="6">
        <f>+D142+H142+R142+Z142+AV142+BJ142</f>
        <v>0</v>
      </c>
      <c r="BT142" s="6">
        <f>+P142+AJ142+AN142+AR142+BB142+BH142</f>
        <v>0</v>
      </c>
      <c r="BU142" s="53">
        <f>+L142+N142+T142+AH142+AP142+AZ142+BF142+BN142</f>
        <v>0</v>
      </c>
      <c r="BV142" s="13">
        <f>+V142+AX142+BD142</f>
        <v>0</v>
      </c>
    </row>
    <row r="143" spans="1:74" ht="15">
      <c r="A143" s="77" t="s">
        <v>133</v>
      </c>
      <c r="B143" s="74" t="s">
        <v>9</v>
      </c>
      <c r="C143" s="53"/>
      <c r="E143" s="27">
        <v>31</v>
      </c>
      <c r="G143" s="53"/>
      <c r="I143" s="27">
        <v>47</v>
      </c>
      <c r="K143" s="27"/>
      <c r="M143" s="27"/>
      <c r="O143" s="27"/>
      <c r="Q143" s="27"/>
      <c r="S143" s="27"/>
      <c r="U143" s="27"/>
      <c r="W143" s="27" t="s">
        <v>7</v>
      </c>
      <c r="Y143" s="27"/>
      <c r="AA143" s="56">
        <v>40</v>
      </c>
      <c r="AC143" s="56"/>
      <c r="AE143" s="56" t="s">
        <v>7</v>
      </c>
      <c r="AG143" s="56"/>
      <c r="AI143" s="56"/>
      <c r="AK143" s="56" t="s">
        <v>249</v>
      </c>
      <c r="AM143" s="56"/>
      <c r="AO143" s="56"/>
      <c r="AS143" s="56" t="s">
        <v>7</v>
      </c>
      <c r="AU143" s="53">
        <v>48</v>
      </c>
      <c r="BK143" s="53">
        <v>42</v>
      </c>
      <c r="BQ143" s="26">
        <f>+D143+F143+H143+J143+L143+N143+P143+R143+T143+V143+Z143+X143+AB143+AD143+AF143+AH143+AJ143+AL143+AN143+AP143+AR143+AT143+AV143+AX143+AZ143+BB143+BD143+BF143+BH143+BJ143+BL143+BN143+BP143</f>
        <v>0</v>
      </c>
      <c r="BR143" s="53">
        <f>+F143+J143+X143+AB143+AF143+AL143+AT143+BL143+BP143</f>
        <v>0</v>
      </c>
      <c r="BS143" s="6">
        <f>+D143+H143+R143+Z143+AV143+BJ143</f>
        <v>0</v>
      </c>
      <c r="BT143" s="6">
        <f>+P143+AJ143+AN143+AR143+BB143+BH143</f>
        <v>0</v>
      </c>
      <c r="BU143" s="53">
        <f>+L143+N143+T143+AH143+AP143+AZ143+BF143+BN143</f>
        <v>0</v>
      </c>
      <c r="BV143" s="13">
        <f>+V143+AX143+BD143</f>
        <v>0</v>
      </c>
    </row>
    <row r="144" spans="1:74" ht="15">
      <c r="A144" s="77" t="s">
        <v>28</v>
      </c>
      <c r="B144" s="74" t="s">
        <v>3</v>
      </c>
      <c r="C144" s="25">
        <v>21</v>
      </c>
      <c r="D144" s="5">
        <v>10</v>
      </c>
      <c r="E144" s="25">
        <v>11</v>
      </c>
      <c r="F144" s="5">
        <v>24</v>
      </c>
      <c r="G144" s="53">
        <v>16</v>
      </c>
      <c r="H144" s="5">
        <v>15</v>
      </c>
      <c r="I144" s="53">
        <v>1</v>
      </c>
      <c r="J144" s="5">
        <v>100</v>
      </c>
      <c r="K144" s="53"/>
      <c r="M144" s="53"/>
      <c r="O144" s="53"/>
      <c r="Q144" s="53">
        <v>23</v>
      </c>
      <c r="R144" s="5">
        <v>8</v>
      </c>
      <c r="S144" s="53"/>
      <c r="U144" s="53"/>
      <c r="W144" s="53">
        <v>4</v>
      </c>
      <c r="X144" s="19">
        <v>50</v>
      </c>
      <c r="Y144" s="53">
        <v>17</v>
      </c>
      <c r="Z144" s="17">
        <v>14</v>
      </c>
      <c r="AA144" s="53" t="s">
        <v>19</v>
      </c>
      <c r="AC144" s="53">
        <v>1</v>
      </c>
      <c r="AD144" s="23">
        <v>100</v>
      </c>
      <c r="AE144" s="53">
        <v>5</v>
      </c>
      <c r="AF144" s="23">
        <v>45</v>
      </c>
      <c r="AG144" s="53"/>
      <c r="AI144" s="53"/>
      <c r="AK144" s="53">
        <v>7</v>
      </c>
      <c r="AL144" s="23">
        <v>36</v>
      </c>
      <c r="AM144" s="53"/>
      <c r="AO144" s="53"/>
      <c r="AS144" s="53">
        <v>8</v>
      </c>
      <c r="AT144" s="52">
        <v>32</v>
      </c>
      <c r="AU144" s="53">
        <v>22</v>
      </c>
      <c r="AV144" s="52">
        <v>9</v>
      </c>
      <c r="AW144" s="53">
        <v>20</v>
      </c>
      <c r="AX144" s="52">
        <v>11</v>
      </c>
      <c r="BA144" s="53">
        <v>43</v>
      </c>
      <c r="BI144" s="53">
        <v>15</v>
      </c>
      <c r="BJ144" s="73">
        <v>16</v>
      </c>
      <c r="BK144" s="53">
        <v>4</v>
      </c>
      <c r="BL144" s="73">
        <v>50</v>
      </c>
      <c r="BO144" s="53">
        <v>5</v>
      </c>
      <c r="BP144" s="73">
        <v>45</v>
      </c>
      <c r="BQ144" s="26">
        <f>+D144+F144+H144+J144+L144+N144+P144+R144+T144+V144+Z144+X144+AB144+AD144+AF144+AH144+AJ144+AL144+AN144+AP144+AR144+AT144+AV144+AX144+AZ144+BB144+BD144+BF144+BH144+BJ144+BL144+BN144+BP144</f>
        <v>565</v>
      </c>
      <c r="BR144" s="53">
        <f>+F144+J144+X144+AB144+AF144+AL144+AT144+BL144+BP144</f>
        <v>382</v>
      </c>
      <c r="BS144" s="6">
        <f>+D144+H144+R144+Z144+AV144+BJ144</f>
        <v>72</v>
      </c>
      <c r="BT144" s="6">
        <f>+P144+AJ144+AN144+AR144+BB144+BH144</f>
        <v>0</v>
      </c>
      <c r="BU144" s="53">
        <f>+L144+N144+T144+AH144+AP144+AZ144+BF144+BN144</f>
        <v>0</v>
      </c>
      <c r="BV144" s="13">
        <f>+V144+AX144+BD144</f>
        <v>11</v>
      </c>
    </row>
    <row r="145" spans="1:74" ht="15">
      <c r="A145" s="77" t="s">
        <v>23</v>
      </c>
      <c r="B145" s="74" t="s">
        <v>18</v>
      </c>
      <c r="C145" s="25">
        <v>4</v>
      </c>
      <c r="D145" s="5">
        <v>50</v>
      </c>
      <c r="E145" s="25">
        <v>3</v>
      </c>
      <c r="F145" s="5">
        <v>60</v>
      </c>
      <c r="G145" s="6">
        <v>10</v>
      </c>
      <c r="H145" s="5">
        <v>26</v>
      </c>
      <c r="I145" s="53">
        <v>3</v>
      </c>
      <c r="J145" s="5">
        <v>60</v>
      </c>
      <c r="K145" s="53"/>
      <c r="M145" s="53"/>
      <c r="O145" s="53"/>
      <c r="Q145" s="53">
        <v>2</v>
      </c>
      <c r="R145" s="5">
        <v>80</v>
      </c>
      <c r="S145" s="53"/>
      <c r="U145" s="53"/>
      <c r="W145" s="53">
        <v>2</v>
      </c>
      <c r="X145" s="19">
        <v>80</v>
      </c>
      <c r="Y145" s="53">
        <v>11</v>
      </c>
      <c r="Z145" s="17">
        <v>24</v>
      </c>
      <c r="AA145" s="53">
        <v>4</v>
      </c>
      <c r="AB145" s="23">
        <v>50</v>
      </c>
      <c r="AC145" s="53"/>
      <c r="AE145" s="53">
        <v>4</v>
      </c>
      <c r="AF145" s="23">
        <v>50</v>
      </c>
      <c r="AG145" s="53"/>
      <c r="AI145" s="53"/>
      <c r="AK145" s="53">
        <v>1</v>
      </c>
      <c r="AL145" s="23">
        <v>100</v>
      </c>
      <c r="AM145" s="53"/>
      <c r="AO145" s="53"/>
      <c r="AS145" s="53">
        <v>3</v>
      </c>
      <c r="AT145" s="52">
        <v>60</v>
      </c>
      <c r="AU145" s="53">
        <v>7</v>
      </c>
      <c r="AV145" s="52">
        <v>36</v>
      </c>
      <c r="BI145" s="53">
        <v>11</v>
      </c>
      <c r="BJ145" s="73">
        <v>24</v>
      </c>
      <c r="BK145" s="53">
        <v>9</v>
      </c>
      <c r="BL145" s="73">
        <v>29</v>
      </c>
      <c r="BO145" s="53">
        <v>12</v>
      </c>
      <c r="BP145" s="73">
        <v>22</v>
      </c>
      <c r="BQ145" s="26">
        <f>+D145+F145+H145+J145+L145+N145+P145+R145+T145+V145+Z145+X145+AB145+AD145+AF145+AH145+AJ145+AL145+AN145+AP145+AR145+AT145+AV145+AX145+AZ145+BB145+BD145+BF145+BH145+BJ145+BL145+BN145+BP145</f>
        <v>751</v>
      </c>
      <c r="BR145" s="53">
        <f>+F145+J145+X145+AB145+AF145+AL145+AT145+BL145+BP145</f>
        <v>511</v>
      </c>
      <c r="BS145" s="6">
        <f>+D145+H145+R145+Z145+AV145+BJ145</f>
        <v>240</v>
      </c>
      <c r="BT145" s="6">
        <f>+P145+AJ145+AN145+AR145+BB145+BH145</f>
        <v>0</v>
      </c>
      <c r="BU145" s="53">
        <f>+L145+N145+T145+AH145+AP145+AZ145+BF145+BN145</f>
        <v>0</v>
      </c>
      <c r="BV145" s="13">
        <f>+V145+AX145+BD145</f>
        <v>0</v>
      </c>
    </row>
    <row r="146" spans="1:74" ht="15">
      <c r="A146" s="77" t="s">
        <v>51</v>
      </c>
      <c r="B146" s="74" t="s">
        <v>9</v>
      </c>
      <c r="C146" s="27" t="s">
        <v>7</v>
      </c>
      <c r="E146" s="53"/>
      <c r="G146" s="27" t="s">
        <v>7</v>
      </c>
      <c r="I146" s="53"/>
      <c r="K146" s="53"/>
      <c r="M146" s="53"/>
      <c r="O146" s="27">
        <v>35</v>
      </c>
      <c r="Q146" s="53">
        <v>24</v>
      </c>
      <c r="R146" s="5">
        <v>7</v>
      </c>
      <c r="S146" s="53"/>
      <c r="U146" s="56" t="s">
        <v>7</v>
      </c>
      <c r="W146" s="56"/>
      <c r="Y146" s="56">
        <v>50</v>
      </c>
      <c r="AA146" s="56" t="s">
        <v>352</v>
      </c>
      <c r="AC146" s="56"/>
      <c r="AE146" s="56"/>
      <c r="AG146" s="56"/>
      <c r="AI146" s="56"/>
      <c r="AK146" s="56" t="s">
        <v>7</v>
      </c>
      <c r="AM146" s="56">
        <v>48</v>
      </c>
      <c r="AO146" s="56"/>
      <c r="AQ146" s="53">
        <v>36</v>
      </c>
      <c r="AS146" s="56" t="s">
        <v>7</v>
      </c>
      <c r="AU146" s="53">
        <v>9</v>
      </c>
      <c r="AV146" s="52">
        <v>29</v>
      </c>
      <c r="BI146" s="53">
        <v>18</v>
      </c>
      <c r="BJ146" s="73">
        <v>13</v>
      </c>
      <c r="BQ146" s="26">
        <f>+D146+F146+H146+J146+L146+N146+P146+R146+T146+V146+Z146+X146+AB146+AD146+AF146+AH146+AJ146+AL146+AN146+AP146+AR146+AT146+AV146+AX146+AZ146+BB146+BD146+BF146+BH146+BJ146+BL146+BN146+BP146</f>
        <v>49</v>
      </c>
      <c r="BR146" s="53">
        <f>+F146+J146+X146+AB146+AF146+AL146+AT146+BL146+BP146</f>
        <v>0</v>
      </c>
      <c r="BS146" s="6">
        <f>+D146+H146+R146+Z146+AV146+BJ146</f>
        <v>49</v>
      </c>
      <c r="BT146" s="6">
        <f>+P146+AJ146+AN146+AR146+BB146+BH146</f>
        <v>0</v>
      </c>
      <c r="BU146" s="53">
        <f>+L146+N146+T146+AH146+AP146+AZ146+BF146+BN146</f>
        <v>0</v>
      </c>
      <c r="BV146" s="13">
        <f>+V146+AX146+BD146</f>
        <v>0</v>
      </c>
    </row>
    <row r="147" spans="1:74" ht="15">
      <c r="A147" s="66" t="s">
        <v>474</v>
      </c>
      <c r="B147" s="66" t="s">
        <v>8</v>
      </c>
      <c r="C147" s="22"/>
      <c r="E147" s="53"/>
      <c r="I147" s="53"/>
      <c r="K147" s="53"/>
      <c r="M147" s="53"/>
      <c r="O147" s="53"/>
      <c r="Q147" s="53"/>
      <c r="S147" s="53"/>
      <c r="U147" s="53"/>
      <c r="W147" s="53">
        <v>24</v>
      </c>
      <c r="X147" s="19">
        <v>7</v>
      </c>
      <c r="Y147" s="53"/>
      <c r="AA147" s="56">
        <v>52</v>
      </c>
      <c r="AC147" s="56"/>
      <c r="AE147" s="56"/>
      <c r="AG147" s="56"/>
      <c r="AI147" s="56"/>
      <c r="AK147" s="53">
        <v>22</v>
      </c>
      <c r="AL147" s="23">
        <v>9</v>
      </c>
      <c r="AM147" s="56"/>
      <c r="AO147" s="56"/>
      <c r="AS147" s="56">
        <v>43</v>
      </c>
      <c r="BQ147" s="26">
        <f>+D147+F147+H147+J147+L147+N147+P147+R147+T147+V147+Z147+X147+AB147+AD147+AF147+AH147+AJ147+AL147+AN147+AP147+AR147+AT147+AV147+AX147+AZ147+BB147+BD147+BF147+BH147+BJ147+BL147+BN147+BP147</f>
        <v>16</v>
      </c>
      <c r="BR147" s="53">
        <f>+F147+J147+X147+AB147+AF147+AL147+AT147+BL147+BP147</f>
        <v>16</v>
      </c>
      <c r="BS147" s="6">
        <f>+D147+H147+R147+Z147+AV147+BJ147</f>
        <v>0</v>
      </c>
      <c r="BT147" s="6">
        <f>+P147+AJ147+AN147+AR147+BB147+BH147</f>
        <v>0</v>
      </c>
      <c r="BU147" s="53">
        <f>+L147+N147+T147+AH147+AP147+AZ147+BF147+BN147</f>
        <v>0</v>
      </c>
      <c r="BV147" s="13">
        <f>+V147+AX147+BD147</f>
        <v>0</v>
      </c>
    </row>
    <row r="148" spans="1:74" ht="15">
      <c r="A148" s="77" t="s">
        <v>21</v>
      </c>
      <c r="B148" s="74" t="s">
        <v>13</v>
      </c>
      <c r="C148" s="25">
        <v>1</v>
      </c>
      <c r="D148" s="5">
        <v>100</v>
      </c>
      <c r="E148" s="22"/>
      <c r="G148" s="53">
        <v>2</v>
      </c>
      <c r="H148" s="5">
        <v>80</v>
      </c>
      <c r="K148" s="27">
        <v>34</v>
      </c>
      <c r="M148" s="25">
        <v>11</v>
      </c>
      <c r="N148" s="5">
        <v>24</v>
      </c>
      <c r="O148" s="53">
        <v>13</v>
      </c>
      <c r="P148" s="5">
        <v>20</v>
      </c>
      <c r="Q148" s="53">
        <v>10</v>
      </c>
      <c r="R148" s="5">
        <v>26</v>
      </c>
      <c r="S148" s="53"/>
      <c r="U148" s="53"/>
      <c r="W148" s="53"/>
      <c r="Y148" s="53">
        <v>9</v>
      </c>
      <c r="Z148" s="17">
        <v>29</v>
      </c>
      <c r="AA148" s="53"/>
      <c r="AC148" s="53">
        <v>9</v>
      </c>
      <c r="AD148" s="23">
        <v>15</v>
      </c>
      <c r="AE148" s="53"/>
      <c r="AG148" s="53">
        <v>17</v>
      </c>
      <c r="AH148" s="23">
        <v>14</v>
      </c>
      <c r="AI148" s="56" t="s">
        <v>331</v>
      </c>
      <c r="AK148" s="56"/>
      <c r="AM148" s="53">
        <v>11</v>
      </c>
      <c r="AN148" s="23">
        <v>24</v>
      </c>
      <c r="AO148" s="56"/>
      <c r="AQ148" s="53">
        <v>8</v>
      </c>
      <c r="AR148" s="52">
        <v>32</v>
      </c>
      <c r="AU148" s="53">
        <v>1</v>
      </c>
      <c r="AV148" s="52">
        <v>100</v>
      </c>
      <c r="AW148" s="53" t="s">
        <v>468</v>
      </c>
      <c r="AY148" s="53">
        <v>6</v>
      </c>
      <c r="AZ148" s="52">
        <v>40</v>
      </c>
      <c r="BA148" s="53">
        <v>13</v>
      </c>
      <c r="BB148" s="52">
        <v>20</v>
      </c>
      <c r="BC148" s="53" t="s">
        <v>468</v>
      </c>
      <c r="BE148" s="53">
        <v>32</v>
      </c>
      <c r="BG148" s="53">
        <v>8</v>
      </c>
      <c r="BH148" s="65">
        <v>32</v>
      </c>
      <c r="BI148" s="53">
        <v>1</v>
      </c>
      <c r="BJ148" s="73">
        <v>100</v>
      </c>
      <c r="BQ148" s="26">
        <f>+D148+F148+H148+J148+L148+N148+P148+R148+T148+V148+Z148+X148+AB148+AD148+AF148+AH148+AJ148+AL148+AN148+AP148+AR148+AT148+AV148+AX148+AZ148+BB148+BD148+BF148+BH148+BJ148+BL148+BN148+BP148</f>
        <v>656</v>
      </c>
      <c r="BR148" s="53">
        <f>+F148+J148+X148+AB148+AF148+AL148+AT148+BL148+BP148</f>
        <v>0</v>
      </c>
      <c r="BS148" s="6">
        <f>+D148+H148+R148+Z148+AV148+BJ148</f>
        <v>435</v>
      </c>
      <c r="BT148" s="6">
        <f>+P148+AJ148+AN148+AR148+BB148+BH148</f>
        <v>128</v>
      </c>
      <c r="BU148" s="53">
        <f>+L148+N148+T148+AH148+AP148+AZ148+BF148+BN148</f>
        <v>78</v>
      </c>
      <c r="BV148" s="13">
        <f>+V148+AX148+BD148</f>
        <v>0</v>
      </c>
    </row>
    <row r="149" spans="1:74" ht="15">
      <c r="A149" s="66" t="s">
        <v>385</v>
      </c>
      <c r="B149" s="66" t="s">
        <v>10</v>
      </c>
      <c r="C149" s="22"/>
      <c r="E149" s="53"/>
      <c r="G149" s="53"/>
      <c r="I149" s="53"/>
      <c r="K149" s="27">
        <v>32</v>
      </c>
      <c r="M149" s="27" t="s">
        <v>329</v>
      </c>
      <c r="O149" s="27" t="s">
        <v>329</v>
      </c>
      <c r="Q149" s="27"/>
      <c r="S149" s="27"/>
      <c r="U149" s="27"/>
      <c r="W149" s="27"/>
      <c r="Y149" s="27"/>
      <c r="AA149" s="27"/>
      <c r="AC149" s="27"/>
      <c r="AE149" s="27"/>
      <c r="AG149" s="27"/>
      <c r="AI149" s="27"/>
      <c r="AK149" s="27"/>
      <c r="AM149" s="53">
        <v>27</v>
      </c>
      <c r="AN149" s="23">
        <v>4</v>
      </c>
      <c r="AO149" s="56" t="s">
        <v>329</v>
      </c>
      <c r="AQ149" s="53">
        <v>15</v>
      </c>
      <c r="AR149" s="52">
        <v>16</v>
      </c>
      <c r="BQ149" s="26">
        <f>+D149+F149+H149+J149+L149+N149+P149+R149+T149+V149+Z149+X149+AB149+AD149+AF149+AH149+AJ149+AL149+AN149+AP149+AR149+AT149+AV149+AX149+AZ149+BB149+BD149+BF149+BH149+BJ149+BL149+BN149+BP149</f>
        <v>20</v>
      </c>
      <c r="BR149" s="53">
        <f>+F149+J149+X149+AB149+AF149+AL149+AT149+BL149+BP149</f>
        <v>0</v>
      </c>
      <c r="BS149" s="6">
        <f>+D149+H149+R149+Z149+AV149+BJ149</f>
        <v>0</v>
      </c>
      <c r="BT149" s="6">
        <f>+P149+AJ149+AN149+AR149+BB149+BH149</f>
        <v>20</v>
      </c>
      <c r="BU149" s="53">
        <f>+L149+N149+T149+AH149+AP149+AZ149+BF149+BN149</f>
        <v>0</v>
      </c>
      <c r="BV149" s="13">
        <f>+V149+AX149+BD149</f>
        <v>0</v>
      </c>
    </row>
    <row r="150" spans="1:74" ht="15">
      <c r="A150" s="66" t="s">
        <v>384</v>
      </c>
      <c r="B150" s="66" t="s">
        <v>1</v>
      </c>
      <c r="E150" s="53"/>
      <c r="K150" s="27">
        <v>31</v>
      </c>
      <c r="M150" s="25">
        <v>23</v>
      </c>
      <c r="N150" s="5">
        <v>8</v>
      </c>
      <c r="O150" s="25"/>
      <c r="Q150" s="25"/>
      <c r="S150" s="56">
        <v>32</v>
      </c>
      <c r="U150" s="56" t="s">
        <v>468</v>
      </c>
      <c r="W150" s="56"/>
      <c r="Y150" s="56"/>
      <c r="AA150" s="56"/>
      <c r="AC150" s="56"/>
      <c r="AE150" s="56"/>
      <c r="AG150" s="53">
        <v>20</v>
      </c>
      <c r="AH150" s="23">
        <v>11</v>
      </c>
      <c r="AI150" s="53"/>
      <c r="AK150" s="53"/>
      <c r="AM150" s="56" t="s">
        <v>331</v>
      </c>
      <c r="AO150" s="53">
        <v>11</v>
      </c>
      <c r="AP150" s="23">
        <v>24</v>
      </c>
      <c r="AY150" s="53">
        <v>19</v>
      </c>
      <c r="AZ150" s="52">
        <v>12</v>
      </c>
      <c r="BC150" s="53" t="s">
        <v>553</v>
      </c>
      <c r="BE150" s="53">
        <v>13</v>
      </c>
      <c r="BF150" s="52">
        <v>20</v>
      </c>
      <c r="BM150" s="53">
        <v>20</v>
      </c>
      <c r="BQ150" s="26">
        <f>+D150+F150+H150+J150+L150+N150+P150+R150+T150+V150+Z150+X150+AB150+AD150+AF150+AH150+AJ150+AL150+AN150+AP150+AR150+AT150+AV150+AX150+AZ150+BB150+BD150+BF150+BH150+BJ150+BL150+BN150+BP150</f>
        <v>75</v>
      </c>
      <c r="BR150" s="53">
        <f>+F150+J150+X150+AB150+AF150+AL150+AT150+BL150+BP150</f>
        <v>0</v>
      </c>
      <c r="BS150" s="6">
        <f>+D150+H150+R150+Z150+AV150+BJ150</f>
        <v>0</v>
      </c>
      <c r="BT150" s="6">
        <f>+P150+AJ150+AN150+AR150+BB150+BH150</f>
        <v>0</v>
      </c>
      <c r="BU150" s="53">
        <f>+L150+N150+T150+AH150+AP150+AZ150+BF150+BN150</f>
        <v>75</v>
      </c>
      <c r="BV150" s="13">
        <f>+V150+AX150+BD150</f>
        <v>0</v>
      </c>
    </row>
    <row r="151" spans="1:74" ht="15">
      <c r="A151" s="77" t="s">
        <v>60</v>
      </c>
      <c r="B151" s="74" t="s">
        <v>12</v>
      </c>
      <c r="C151" s="27">
        <v>41</v>
      </c>
      <c r="E151" s="53"/>
      <c r="G151" s="27">
        <v>46</v>
      </c>
      <c r="I151" s="53"/>
      <c r="K151" s="53"/>
      <c r="M151" s="53"/>
      <c r="O151" s="53"/>
      <c r="Q151" s="56">
        <v>46</v>
      </c>
      <c r="S151" s="56"/>
      <c r="U151" s="56"/>
      <c r="W151" s="56"/>
      <c r="Y151" s="56" t="s">
        <v>7</v>
      </c>
      <c r="AA151" s="56"/>
      <c r="AC151" s="56"/>
      <c r="AE151" s="56"/>
      <c r="AG151" s="56"/>
      <c r="AI151" s="56"/>
      <c r="AK151" s="56"/>
      <c r="AM151" s="56"/>
      <c r="AO151" s="56"/>
      <c r="AU151" s="53">
        <v>46</v>
      </c>
      <c r="BG151" s="53">
        <v>45</v>
      </c>
      <c r="BI151" s="56">
        <v>37</v>
      </c>
      <c r="BQ151" s="26">
        <f>+D151+F151+H151+J151+L151+N151+P151+R151+T151+V151+Z151+X151+AB151+AD151+AF151+AH151+AJ151+AL151+AN151+AP151+AR151+AT151+AV151+AX151+AZ151+BB151+BD151+BF151+BH151+BJ151+BL151+BN151+BP151</f>
        <v>0</v>
      </c>
      <c r="BR151" s="53">
        <f>+F151+J151+X151+AB151+AF151+AL151+AT151+BL151+BP151</f>
        <v>0</v>
      </c>
      <c r="BS151" s="6">
        <f>+D151+H151+R151+Z151+AV151+BJ151</f>
        <v>0</v>
      </c>
      <c r="BT151" s="6">
        <f>+P151+AJ151+AN151+AR151+BB151+BH151</f>
        <v>0</v>
      </c>
      <c r="BU151" s="53">
        <f>+L151+N151+T151+AH151+AP151+AZ151+BF151+BN151</f>
        <v>0</v>
      </c>
      <c r="BV151" s="13">
        <f>+V151+AX151+BD151</f>
        <v>0</v>
      </c>
    </row>
    <row r="152" spans="1:74" ht="15">
      <c r="A152" s="77" t="s">
        <v>26</v>
      </c>
      <c r="B152" s="74" t="s">
        <v>13</v>
      </c>
      <c r="C152" s="25">
        <v>5</v>
      </c>
      <c r="D152" s="5">
        <v>45</v>
      </c>
      <c r="E152" s="25">
        <v>2</v>
      </c>
      <c r="F152" s="5">
        <v>80</v>
      </c>
      <c r="G152" s="6">
        <v>9</v>
      </c>
      <c r="H152" s="5">
        <v>29</v>
      </c>
      <c r="I152" s="6">
        <v>2</v>
      </c>
      <c r="J152" s="5">
        <v>80</v>
      </c>
      <c r="K152" s="25">
        <v>1</v>
      </c>
      <c r="L152" s="5">
        <v>100</v>
      </c>
      <c r="M152" s="25">
        <v>1</v>
      </c>
      <c r="N152" s="5">
        <v>100</v>
      </c>
      <c r="O152" s="53">
        <v>2</v>
      </c>
      <c r="P152" s="5">
        <v>80</v>
      </c>
      <c r="Q152" s="53">
        <v>19</v>
      </c>
      <c r="R152" s="5">
        <v>12</v>
      </c>
      <c r="S152" s="53">
        <v>24</v>
      </c>
      <c r="T152" s="15">
        <v>7</v>
      </c>
      <c r="U152" s="53">
        <v>5</v>
      </c>
      <c r="V152" s="15">
        <v>45</v>
      </c>
      <c r="W152" s="27" t="s">
        <v>7</v>
      </c>
      <c r="Y152" s="53">
        <v>2</v>
      </c>
      <c r="Z152" s="17">
        <v>80</v>
      </c>
      <c r="AA152" s="53">
        <v>2</v>
      </c>
      <c r="AB152" s="23">
        <v>80</v>
      </c>
      <c r="AC152" s="53">
        <v>9</v>
      </c>
      <c r="AD152" s="23">
        <v>15</v>
      </c>
      <c r="AE152" s="53">
        <v>2</v>
      </c>
      <c r="AF152" s="23">
        <v>80</v>
      </c>
      <c r="AG152" s="53">
        <v>4</v>
      </c>
      <c r="AH152" s="23">
        <v>50</v>
      </c>
      <c r="AI152" s="53">
        <v>6</v>
      </c>
      <c r="AJ152" s="23">
        <v>40</v>
      </c>
      <c r="AK152" s="53">
        <v>1</v>
      </c>
      <c r="AL152" s="23">
        <v>100</v>
      </c>
      <c r="AM152" s="53">
        <v>9</v>
      </c>
      <c r="AN152" s="23">
        <v>29</v>
      </c>
      <c r="AO152" s="53">
        <v>1</v>
      </c>
      <c r="AP152" s="23">
        <v>100</v>
      </c>
      <c r="AQ152" s="53">
        <v>2</v>
      </c>
      <c r="AR152" s="52">
        <v>80</v>
      </c>
      <c r="AS152" s="56" t="s">
        <v>7</v>
      </c>
      <c r="AU152" s="53">
        <v>11</v>
      </c>
      <c r="AV152" s="52">
        <v>24</v>
      </c>
      <c r="AW152" s="53">
        <v>1</v>
      </c>
      <c r="AX152" s="52">
        <v>100</v>
      </c>
      <c r="AY152" s="53">
        <v>3</v>
      </c>
      <c r="AZ152" s="52">
        <v>60</v>
      </c>
      <c r="BA152" s="53">
        <v>1</v>
      </c>
      <c r="BB152" s="52">
        <v>100</v>
      </c>
      <c r="BC152" s="53">
        <v>3</v>
      </c>
      <c r="BD152" s="52">
        <v>60</v>
      </c>
      <c r="BE152" s="53">
        <v>6</v>
      </c>
      <c r="BF152" s="52">
        <v>40</v>
      </c>
      <c r="BG152" s="53">
        <v>3</v>
      </c>
      <c r="BH152" s="65">
        <v>60</v>
      </c>
      <c r="BI152" s="53">
        <v>29</v>
      </c>
      <c r="BJ152" s="73">
        <v>2</v>
      </c>
      <c r="BK152" s="53" t="s">
        <v>19</v>
      </c>
      <c r="BM152" s="53">
        <v>17</v>
      </c>
      <c r="BO152" s="53">
        <v>4</v>
      </c>
      <c r="BP152" s="73">
        <v>50</v>
      </c>
      <c r="BQ152" s="26">
        <f>+D152+F152+H152+J152+L152+N152+P152+R152+T152+V152+Z152+X152+AB152+AD152+AF152+AH152+AJ152+AL152+AN152+AP152+AR152+AT152+AV152+AX152+AZ152+BB152+BD152+BF152+BH152+BJ152+BL152+BN152+BP152</f>
        <v>1728</v>
      </c>
      <c r="BR152" s="53">
        <f>+F152+J152+X152+AB152+AF152+AL152+AT152+BL152+BP152</f>
        <v>470</v>
      </c>
      <c r="BS152" s="6">
        <f>+D152+H152+R152+Z152+AV152+BJ152</f>
        <v>192</v>
      </c>
      <c r="BT152" s="6">
        <f>+P152+AJ152+AN152+AR152+BB152+BH152</f>
        <v>389</v>
      </c>
      <c r="BU152" s="53">
        <f>+L152+N152+T152+AH152+AP152+AZ152+BF152+BN152</f>
        <v>457</v>
      </c>
      <c r="BV152" s="13">
        <f>+V152+AX152+BD152</f>
        <v>205</v>
      </c>
    </row>
    <row r="153" spans="1:74" ht="15">
      <c r="A153" s="77" t="s">
        <v>70</v>
      </c>
      <c r="B153" s="74" t="s">
        <v>13</v>
      </c>
      <c r="C153" s="27">
        <v>39</v>
      </c>
      <c r="E153" s="25">
        <v>4</v>
      </c>
      <c r="F153" s="5">
        <v>50</v>
      </c>
      <c r="G153" s="53" t="s">
        <v>19</v>
      </c>
      <c r="I153" s="53" t="s">
        <v>19</v>
      </c>
      <c r="K153" s="53"/>
      <c r="M153" s="53"/>
      <c r="O153" s="53"/>
      <c r="Q153" s="56">
        <v>57</v>
      </c>
      <c r="S153" s="56"/>
      <c r="U153" s="56"/>
      <c r="W153" s="53">
        <v>12</v>
      </c>
      <c r="X153" s="19">
        <v>22</v>
      </c>
      <c r="Y153" s="56"/>
      <c r="AA153" s="53">
        <v>15</v>
      </c>
      <c r="AB153" s="23">
        <v>16</v>
      </c>
      <c r="AC153" s="53">
        <v>9</v>
      </c>
      <c r="AD153" s="23">
        <v>15</v>
      </c>
      <c r="AE153" s="53" t="s">
        <v>19</v>
      </c>
      <c r="AG153" s="53"/>
      <c r="AI153" s="53"/>
      <c r="AK153" s="53" t="s">
        <v>19</v>
      </c>
      <c r="AM153" s="53"/>
      <c r="AO153" s="53"/>
      <c r="AS153" s="53" t="s">
        <v>19</v>
      </c>
      <c r="BK153" s="53">
        <v>8</v>
      </c>
      <c r="BL153" s="73">
        <v>32</v>
      </c>
      <c r="BO153" s="53">
        <v>10</v>
      </c>
      <c r="BP153" s="73">
        <v>26</v>
      </c>
      <c r="BQ153" s="26">
        <f>+D153+F153+H153+J153+L153+N153+P153+R153+T153+V153+Z153+X153+AB153+AD153+AF153+AH153+AJ153+AL153+AN153+AP153+AR153+AT153+AV153+AX153+AZ153+BB153+BD153+BF153+BH153+BJ153+BL153+BN153+BP153</f>
        <v>161</v>
      </c>
      <c r="BR153" s="53">
        <f>+F153+J153+X153+AB153+AF153+AL153+AT153+BL153+BP153</f>
        <v>146</v>
      </c>
      <c r="BS153" s="6">
        <f>+D153+H153+R153+Z153+AV153+BJ153</f>
        <v>0</v>
      </c>
      <c r="BT153" s="6">
        <f>+P153+AJ153+AN153+AR153+BB153+BH153</f>
        <v>0</v>
      </c>
      <c r="BU153" s="53">
        <f>+L153+N153+T153+AH153+AP153+AZ153+BF153+BN153</f>
        <v>0</v>
      </c>
      <c r="BV153" s="13">
        <f>+V153+AX153+BD153</f>
        <v>0</v>
      </c>
    </row>
    <row r="154" spans="1:74" ht="15">
      <c r="A154" s="77" t="s">
        <v>621</v>
      </c>
      <c r="B154" s="74" t="s">
        <v>582</v>
      </c>
      <c r="C154" s="27"/>
      <c r="E154" s="25"/>
      <c r="G154" s="53"/>
      <c r="I154" s="53"/>
      <c r="K154" s="53"/>
      <c r="M154" s="53"/>
      <c r="O154" s="53"/>
      <c r="Q154" s="56"/>
      <c r="S154" s="56"/>
      <c r="U154" s="56"/>
      <c r="W154" s="53"/>
      <c r="Y154" s="56"/>
      <c r="AA154" s="53"/>
      <c r="AC154" s="53"/>
      <c r="AE154" s="53"/>
      <c r="AG154" s="53"/>
      <c r="AI154" s="53"/>
      <c r="AK154" s="53"/>
      <c r="AM154" s="53"/>
      <c r="AO154" s="53"/>
      <c r="AU154" s="53">
        <v>31</v>
      </c>
      <c r="BQ154" s="26">
        <f>+D154+F154+H154+J154+L154+N154+P154+R154+T154+V154+Z154+X154+AB154+AD154+AF154+AH154+AJ154+AL154+AN154+AP154+AR154+AT154+AV154+AX154+AZ154+BB154+BD154+BF154+BH154+BJ154+BL154+BN154+BP154</f>
        <v>0</v>
      </c>
      <c r="BR154" s="53">
        <f>+F154+J154+X154+AB154+AF154+AL154+AT154+BL154+BP154</f>
        <v>0</v>
      </c>
      <c r="BS154" s="6">
        <f>+D154+H154+R154+Z154+AV154+BJ154</f>
        <v>0</v>
      </c>
      <c r="BT154" s="6">
        <f>+P154+AJ154+AN154+AR154+BB154+BH154</f>
        <v>0</v>
      </c>
      <c r="BU154" s="53">
        <f>+L154+N154+T154+AH154+AP154+AZ154+BF154+BN154</f>
        <v>0</v>
      </c>
      <c r="BV154" s="13">
        <f>+V154+AX154+BD154</f>
        <v>0</v>
      </c>
    </row>
    <row r="155" spans="1:74" ht="15">
      <c r="A155" s="62" t="s">
        <v>430</v>
      </c>
      <c r="B155" s="66" t="s">
        <v>14</v>
      </c>
      <c r="C155" s="22"/>
      <c r="E155" s="53"/>
      <c r="G155" s="53"/>
      <c r="I155" s="53"/>
      <c r="K155" s="53"/>
      <c r="M155" s="53"/>
      <c r="O155" s="53"/>
      <c r="Q155" s="56">
        <v>53</v>
      </c>
      <c r="S155" s="56"/>
      <c r="U155" s="56"/>
      <c r="W155" s="56"/>
      <c r="Y155" s="56"/>
      <c r="AA155" s="56"/>
      <c r="AC155" s="56"/>
      <c r="AE155" s="56"/>
      <c r="AG155" s="56"/>
      <c r="AI155" s="56"/>
      <c r="AK155" s="56"/>
      <c r="AM155" s="56" t="s">
        <v>331</v>
      </c>
      <c r="AO155" s="56"/>
      <c r="BQ155" s="26">
        <f>+D155+F155+H155+J155+L155+N155+P155+R155+T155+V155+Z155+X155+AB155+AD155+AF155+AH155+AJ155+AL155+AN155+AP155+AR155+AT155+AV155+AX155+AZ155+BB155+BD155+BF155+BH155+BJ155+BL155+BN155+BP155</f>
        <v>0</v>
      </c>
      <c r="BR155" s="53">
        <f>+F155+J155+X155+AB155+AF155+AL155+AT155+BL155+BP155</f>
        <v>0</v>
      </c>
      <c r="BS155" s="6">
        <f>+D155+H155+R155+Z155+AV155+BJ155</f>
        <v>0</v>
      </c>
      <c r="BT155" s="6">
        <f>+P155+AJ155+AN155+AR155+BB155+BH155</f>
        <v>0</v>
      </c>
      <c r="BU155" s="53">
        <f>+L155+N155+T155+AH155+AP155+AZ155+BF155+BN155</f>
        <v>0</v>
      </c>
      <c r="BV155" s="13">
        <f>+V155+AX155+BD155</f>
        <v>0</v>
      </c>
    </row>
    <row r="156" spans="1:74" ht="15">
      <c r="A156" s="66" t="s">
        <v>381</v>
      </c>
      <c r="B156" s="66" t="s">
        <v>1</v>
      </c>
      <c r="C156" s="22"/>
      <c r="E156" s="53"/>
      <c r="G156" s="53"/>
      <c r="I156" s="53"/>
      <c r="K156" s="25">
        <v>7</v>
      </c>
      <c r="L156" s="5">
        <v>36</v>
      </c>
      <c r="M156" s="25">
        <v>20</v>
      </c>
      <c r="N156" s="5">
        <v>11</v>
      </c>
      <c r="O156" s="53">
        <v>24</v>
      </c>
      <c r="P156" s="5">
        <v>7</v>
      </c>
      <c r="Q156" s="53"/>
      <c r="S156" s="56">
        <v>33</v>
      </c>
      <c r="U156" s="56"/>
      <c r="W156" s="56"/>
      <c r="Y156" s="56"/>
      <c r="AA156" s="56"/>
      <c r="AC156" s="56"/>
      <c r="AE156" s="56"/>
      <c r="AG156" s="53">
        <v>13</v>
      </c>
      <c r="AH156" s="23">
        <v>20</v>
      </c>
      <c r="AI156" s="53">
        <v>13</v>
      </c>
      <c r="AJ156" s="23">
        <v>20</v>
      </c>
      <c r="AK156" s="53"/>
      <c r="AM156" s="53">
        <v>20</v>
      </c>
      <c r="AN156" s="23">
        <v>11</v>
      </c>
      <c r="AO156" s="53">
        <v>15</v>
      </c>
      <c r="AP156" s="23">
        <v>16</v>
      </c>
      <c r="AQ156" s="53">
        <v>14</v>
      </c>
      <c r="AR156" s="52">
        <v>18</v>
      </c>
      <c r="AW156" s="53" t="s">
        <v>468</v>
      </c>
      <c r="AY156" s="53">
        <v>7</v>
      </c>
      <c r="AZ156" s="52">
        <v>36</v>
      </c>
      <c r="BA156" s="53">
        <v>32</v>
      </c>
      <c r="BC156" s="53" t="s">
        <v>468</v>
      </c>
      <c r="BE156" s="53">
        <v>15</v>
      </c>
      <c r="BF156" s="52">
        <v>16</v>
      </c>
      <c r="BG156" s="53">
        <v>21</v>
      </c>
      <c r="BH156" s="65">
        <v>10</v>
      </c>
      <c r="BM156" s="53" t="s">
        <v>329</v>
      </c>
      <c r="BQ156" s="26">
        <f>+D156+F156+H156+J156+L156+N156+P156+R156+T156+V156+Z156+X156+AB156+AD156+AF156+AH156+AJ156+AL156+AN156+AP156+AR156+AT156+AV156+AX156+AZ156+BB156+BD156+BF156+BH156+BJ156+BL156+BN156+BP156</f>
        <v>201</v>
      </c>
      <c r="BR156" s="53">
        <f>+F156+J156+X156+AB156+AF156+AL156+AT156+BL156+BP156</f>
        <v>0</v>
      </c>
      <c r="BS156" s="6">
        <f>+D156+H156+R156+Z156+AV156+BJ156</f>
        <v>0</v>
      </c>
      <c r="BT156" s="6">
        <f>+P156+AJ156+AN156+AR156+BB156+BH156</f>
        <v>66</v>
      </c>
      <c r="BU156" s="53">
        <f>+L156+N156+T156+AH156+AP156+AZ156+BF156+BN156</f>
        <v>135</v>
      </c>
      <c r="BV156" s="13">
        <f>+V156+AX156+BD156</f>
        <v>0</v>
      </c>
    </row>
    <row r="157" spans="1:74" ht="15">
      <c r="A157" s="66" t="s">
        <v>323</v>
      </c>
      <c r="B157" s="74" t="s">
        <v>11</v>
      </c>
      <c r="C157" s="22"/>
      <c r="E157" s="22"/>
      <c r="G157" s="27">
        <v>47</v>
      </c>
      <c r="I157" s="27" t="s">
        <v>7</v>
      </c>
      <c r="K157" s="25">
        <v>22</v>
      </c>
      <c r="L157" s="5">
        <v>9</v>
      </c>
      <c r="M157" s="25">
        <v>19</v>
      </c>
      <c r="N157" s="5">
        <v>12</v>
      </c>
      <c r="O157" s="53">
        <v>21</v>
      </c>
      <c r="P157" s="5">
        <v>10</v>
      </c>
      <c r="Q157" s="56">
        <v>52</v>
      </c>
      <c r="S157" s="53">
        <v>23</v>
      </c>
      <c r="T157" s="15">
        <v>8</v>
      </c>
      <c r="U157" s="53">
        <v>16</v>
      </c>
      <c r="V157" s="15">
        <v>15</v>
      </c>
      <c r="W157" s="53"/>
      <c r="Y157" s="53"/>
      <c r="AA157" s="53"/>
      <c r="AC157" s="53"/>
      <c r="AE157" s="53"/>
      <c r="AG157" s="56">
        <v>40</v>
      </c>
      <c r="AI157" s="53">
        <v>23</v>
      </c>
      <c r="AJ157" s="23">
        <v>8</v>
      </c>
      <c r="AK157" s="56">
        <v>55</v>
      </c>
      <c r="AM157" s="53">
        <v>19</v>
      </c>
      <c r="AN157" s="23">
        <v>12</v>
      </c>
      <c r="AO157" s="56" t="s">
        <v>331</v>
      </c>
      <c r="AQ157" s="53">
        <v>21</v>
      </c>
      <c r="AR157" s="52">
        <v>10</v>
      </c>
      <c r="AW157" s="53">
        <v>34</v>
      </c>
      <c r="AY157" s="53">
        <v>25</v>
      </c>
      <c r="AZ157" s="52">
        <v>6</v>
      </c>
      <c r="BA157" s="53">
        <v>29</v>
      </c>
      <c r="BB157" s="52">
        <v>2</v>
      </c>
      <c r="BC157" s="53">
        <v>19</v>
      </c>
      <c r="BD157" s="52">
        <v>12</v>
      </c>
      <c r="BE157" s="53">
        <v>23</v>
      </c>
      <c r="BF157" s="52">
        <v>8</v>
      </c>
      <c r="BG157" s="53">
        <v>4</v>
      </c>
      <c r="BH157" s="65">
        <v>50</v>
      </c>
      <c r="BI157" s="56">
        <v>41</v>
      </c>
      <c r="BQ157" s="26">
        <f>+D157+F157+H157+J157+L157+N157+P157+R157+T157+V157+Z157+X157+AB157+AD157+AF157+AH157+AJ157+AL157+AN157+AP157+AR157+AT157+AV157+AX157+AZ157+BB157+BD157+BF157+BH157+BJ157+BL157+BN157+BP157</f>
        <v>162</v>
      </c>
      <c r="BR157" s="53">
        <f>+F157+J157+X157+AB157+AF157+AL157+AT157+BL157+BP157</f>
        <v>0</v>
      </c>
      <c r="BS157" s="6">
        <f>+D157+H157+R157+Z157+AV157+BJ157</f>
        <v>0</v>
      </c>
      <c r="BT157" s="6">
        <f>+P157+AJ157+AN157+AR157+BB157+BH157</f>
        <v>92</v>
      </c>
      <c r="BU157" s="53">
        <f>+L157+N157+T157+AH157+AP157+AZ157+BF157+BN157</f>
        <v>43</v>
      </c>
      <c r="BV157" s="13">
        <f>+V157+AX157+BD157</f>
        <v>27</v>
      </c>
    </row>
    <row r="158" spans="1:74" ht="15">
      <c r="A158" s="62" t="s">
        <v>507</v>
      </c>
      <c r="B158" s="77" t="s">
        <v>8</v>
      </c>
      <c r="C158" s="22"/>
      <c r="E158" s="53"/>
      <c r="G158" s="53"/>
      <c r="I158" s="53"/>
      <c r="K158" s="53"/>
      <c r="M158" s="53"/>
      <c r="O158" s="53"/>
      <c r="Q158" s="53"/>
      <c r="S158" s="53"/>
      <c r="U158" s="53"/>
      <c r="W158" s="53"/>
      <c r="Y158" s="53"/>
      <c r="AA158" s="53"/>
      <c r="AC158" s="53"/>
      <c r="AE158" s="56" t="s">
        <v>7</v>
      </c>
      <c r="AG158" s="56"/>
      <c r="AI158" s="56"/>
      <c r="AK158" s="56"/>
      <c r="AM158" s="56"/>
      <c r="AO158" s="56"/>
      <c r="BQ158" s="26">
        <f>+D158+F158+H158+J158+L158+N158+P158+R158+T158+V158+Z158+X158+AB158+AD158+AF158+AH158+AJ158+AL158+AN158+AP158+AR158+AT158+AV158+AX158+AZ158+BB158+BD158+BF158+BH158+BJ158+BL158+BN158+BP158</f>
        <v>0</v>
      </c>
      <c r="BR158" s="53">
        <f>+F158+J158+X158+AB158+AF158+AL158+AT158+BL158+BP158</f>
        <v>0</v>
      </c>
      <c r="BS158" s="6">
        <f>+D158+H158+R158+Z158+AV158+BJ158</f>
        <v>0</v>
      </c>
      <c r="BT158" s="6">
        <f>+P158+AJ158+AN158+AR158+BB158+BH158</f>
        <v>0</v>
      </c>
      <c r="BU158" s="53">
        <f>+L158+N158+T158+AH158+AP158+AZ158+BF158+BN158</f>
        <v>0</v>
      </c>
      <c r="BV158" s="13">
        <f>+V158+AX158+BD158</f>
        <v>0</v>
      </c>
    </row>
    <row r="159" spans="1:74" ht="15">
      <c r="A159" s="77" t="s">
        <v>132</v>
      </c>
      <c r="B159" s="74" t="s">
        <v>9</v>
      </c>
      <c r="C159" s="22"/>
      <c r="E159" s="27">
        <v>44</v>
      </c>
      <c r="G159" s="53"/>
      <c r="I159" s="53">
        <v>19</v>
      </c>
      <c r="J159" s="5">
        <v>12</v>
      </c>
      <c r="K159" s="53"/>
      <c r="M159" s="53"/>
      <c r="O159" s="53"/>
      <c r="Q159" s="53"/>
      <c r="S159" s="53"/>
      <c r="U159" s="53"/>
      <c r="W159" s="27" t="s">
        <v>7</v>
      </c>
      <c r="Y159" s="53"/>
      <c r="AA159" s="53">
        <v>23</v>
      </c>
      <c r="AB159" s="23">
        <v>8</v>
      </c>
      <c r="AC159" s="53"/>
      <c r="AE159" s="56" t="s">
        <v>7</v>
      </c>
      <c r="AG159" s="56"/>
      <c r="AI159" s="56"/>
      <c r="AK159" s="56">
        <v>46</v>
      </c>
      <c r="AM159" s="56"/>
      <c r="AO159" s="56"/>
      <c r="AS159" s="56">
        <v>33</v>
      </c>
      <c r="BK159" s="53">
        <v>47</v>
      </c>
      <c r="BQ159" s="26">
        <f>+D159+F159+H159+J159+L159+N159+P159+R159+T159+V159+Z159+X159+AB159+AD159+AF159+AH159+AJ159+AL159+AN159+AP159+AR159+AT159+AV159+AX159+AZ159+BB159+BD159+BF159+BH159+BJ159+BL159+BN159+BP159</f>
        <v>20</v>
      </c>
      <c r="BR159" s="53">
        <f>+F159+J159+X159+AB159+AF159+AL159+AT159+BL159+BP159</f>
        <v>20</v>
      </c>
      <c r="BS159" s="6">
        <f>+D159+H159+R159+Z159+AV159+BJ159</f>
        <v>0</v>
      </c>
      <c r="BT159" s="6">
        <f>+P159+AJ159+AN159+AR159+BB159+BH159</f>
        <v>0</v>
      </c>
      <c r="BU159" s="53">
        <f>+L159+N159+T159+AH159+AP159+AZ159+BF159+BN159</f>
        <v>0</v>
      </c>
      <c r="BV159" s="13">
        <f>+V159+AX159+BD159</f>
        <v>0</v>
      </c>
    </row>
    <row r="160" spans="1:74" ht="15">
      <c r="A160" s="77" t="s">
        <v>151</v>
      </c>
      <c r="B160" s="74" t="s">
        <v>18</v>
      </c>
      <c r="C160" s="22"/>
      <c r="E160" s="27">
        <v>60</v>
      </c>
      <c r="G160" s="56"/>
      <c r="I160" s="56"/>
      <c r="K160" s="56"/>
      <c r="M160" s="56"/>
      <c r="O160" s="56"/>
      <c r="Q160" s="56"/>
      <c r="S160" s="56"/>
      <c r="U160" s="56"/>
      <c r="W160" s="56"/>
      <c r="Y160" s="56"/>
      <c r="AA160" s="56"/>
      <c r="AC160" s="56"/>
      <c r="AE160" s="56"/>
      <c r="AG160" s="56"/>
      <c r="AI160" s="56"/>
      <c r="AK160" s="56"/>
      <c r="AM160" s="56"/>
      <c r="AO160" s="56"/>
      <c r="BQ160" s="26">
        <f>+D160+F160+H160+J160+L160+N160+P160+R160+T160+V160+Z160+X160+AB160+AD160+AF160+AH160+AJ160+AL160+AN160+AP160+AR160+AT160+AV160+AX160+AZ160+BB160+BD160+BF160+BH160+BJ160+BL160+BN160+BP160</f>
        <v>0</v>
      </c>
      <c r="BR160" s="53">
        <f>+F160+J160+X160+AB160+AF160+AL160+AT160+BL160+BP160</f>
        <v>0</v>
      </c>
      <c r="BS160" s="6">
        <f>+D160+H160+R160+Z160+AV160+BJ160</f>
        <v>0</v>
      </c>
      <c r="BT160" s="6">
        <f>+P160+AJ160+AN160+AR160+BB160+BH160</f>
        <v>0</v>
      </c>
      <c r="BU160" s="53">
        <f>+L160+N160+T160+AH160+AP160+AZ160+BF160+BN160</f>
        <v>0</v>
      </c>
      <c r="BV160" s="13">
        <f>+V160+AX160+BD160</f>
        <v>0</v>
      </c>
    </row>
    <row r="161" spans="1:74" ht="15">
      <c r="A161" s="66" t="s">
        <v>364</v>
      </c>
      <c r="B161" s="66" t="s">
        <v>12</v>
      </c>
      <c r="C161" s="22"/>
      <c r="E161" s="53"/>
      <c r="K161" s="27">
        <v>36</v>
      </c>
      <c r="M161" s="27">
        <v>31</v>
      </c>
      <c r="O161" s="53">
        <v>11</v>
      </c>
      <c r="P161" s="5">
        <v>24</v>
      </c>
      <c r="Q161" s="53"/>
      <c r="S161" s="56" t="s">
        <v>331</v>
      </c>
      <c r="U161" s="56"/>
      <c r="W161" s="56"/>
      <c r="Y161" s="56"/>
      <c r="AA161" s="56"/>
      <c r="AC161" s="56"/>
      <c r="AE161" s="56"/>
      <c r="AG161" s="53">
        <v>22</v>
      </c>
      <c r="AH161" s="23">
        <v>9</v>
      </c>
      <c r="AI161" s="56" t="s">
        <v>331</v>
      </c>
      <c r="AK161" s="56"/>
      <c r="AM161" s="53">
        <v>28</v>
      </c>
      <c r="AN161" s="23">
        <v>3</v>
      </c>
      <c r="AO161" s="53">
        <v>30</v>
      </c>
      <c r="AP161" s="23">
        <v>1</v>
      </c>
      <c r="AQ161" s="53">
        <v>17</v>
      </c>
      <c r="AR161" s="52">
        <v>14</v>
      </c>
      <c r="AW161" s="56" t="s">
        <v>468</v>
      </c>
      <c r="AY161" s="53">
        <v>19</v>
      </c>
      <c r="AZ161" s="52">
        <v>12</v>
      </c>
      <c r="BA161" s="53">
        <v>27</v>
      </c>
      <c r="BB161" s="52">
        <v>4</v>
      </c>
      <c r="BC161" s="53" t="s">
        <v>468</v>
      </c>
      <c r="BE161" s="53">
        <v>16</v>
      </c>
      <c r="BF161" s="52">
        <v>15</v>
      </c>
      <c r="BG161" s="53">
        <v>9</v>
      </c>
      <c r="BH161" s="65">
        <v>29</v>
      </c>
      <c r="BQ161" s="26">
        <f>+D161+F161+H161+J161+L161+N161+P161+R161+T161+V161+Z161+X161+AB161+AD161+AF161+AH161+AJ161+AL161+AN161+AP161+AR161+AT161+AV161+AX161+AZ161+BB161+BD161+BF161+BH161+BJ161+BL161+BN161+BP161</f>
        <v>111</v>
      </c>
      <c r="BR161" s="53">
        <f>+F161+J161+X161+AB161+AF161+AL161+AT161+BL161+BP161</f>
        <v>0</v>
      </c>
      <c r="BS161" s="6">
        <f>+D161+H161+R161+Z161+AV161+BJ161</f>
        <v>0</v>
      </c>
      <c r="BT161" s="6">
        <f>+P161+AJ161+AN161+AR161+BB161+BH161</f>
        <v>74</v>
      </c>
      <c r="BU161" s="53">
        <f>+L161+N161+T161+AH161+AP161+AZ161+BF161+BN161</f>
        <v>37</v>
      </c>
      <c r="BV161" s="13">
        <f>+V161+AX161+BD161</f>
        <v>0</v>
      </c>
    </row>
    <row r="162" spans="1:74" ht="15">
      <c r="A162" s="75" t="s">
        <v>664</v>
      </c>
      <c r="B162" s="76" t="s">
        <v>2</v>
      </c>
      <c r="C162" s="22"/>
      <c r="E162" s="53"/>
      <c r="G162" s="53"/>
      <c r="I162" s="53"/>
      <c r="K162" s="53"/>
      <c r="M162" s="53"/>
      <c r="O162" s="53"/>
      <c r="Q162" s="53"/>
      <c r="S162" s="53"/>
      <c r="U162" s="53"/>
      <c r="W162" s="53"/>
      <c r="Y162" s="53"/>
      <c r="AA162" s="53"/>
      <c r="AC162" s="53"/>
      <c r="AE162" s="53"/>
      <c r="AG162" s="53"/>
      <c r="AI162" s="53"/>
      <c r="AK162" s="53"/>
      <c r="AM162" s="53"/>
      <c r="AO162" s="53"/>
      <c r="BI162" s="56">
        <v>45</v>
      </c>
      <c r="BQ162" s="26">
        <f>+D162+F162+H162+J162+L162+N162+P162+R162+T162+V162+Z162+X162+AB162+AD162+AF162+AH162+AJ162+AL162+AN162+AP162+AR162+AT162+AV162+AX162+AZ162+BB162+BD162+BF162+BH162+BJ162+BL162+BN162+BP162</f>
        <v>0</v>
      </c>
      <c r="BR162" s="53">
        <f>+F162+J162+X162+AB162+AF162+AL162+AT162+BL162+BP162</f>
        <v>0</v>
      </c>
      <c r="BS162" s="6">
        <f>+D162+H162+R162+Z162+AV162+BJ162</f>
        <v>0</v>
      </c>
      <c r="BT162" s="6">
        <f>+P162+AJ162+AN162+AR162+BB162+BH162</f>
        <v>0</v>
      </c>
      <c r="BU162" s="53">
        <f>+L162+N162+T162+AH162+AP162+AZ162+BF162+BN162</f>
        <v>0</v>
      </c>
      <c r="BV162" s="13">
        <f>+V162+AX162+BD162</f>
        <v>0</v>
      </c>
    </row>
    <row r="163" spans="1:74" ht="15">
      <c r="A163" s="62" t="s">
        <v>509</v>
      </c>
      <c r="B163" s="77" t="s">
        <v>110</v>
      </c>
      <c r="E163" s="53"/>
      <c r="G163" s="53"/>
      <c r="I163" s="53"/>
      <c r="K163" s="53"/>
      <c r="M163" s="53"/>
      <c r="O163" s="53"/>
      <c r="Q163" s="53"/>
      <c r="S163" s="53"/>
      <c r="U163" s="53"/>
      <c r="W163" s="53"/>
      <c r="Y163" s="53"/>
      <c r="AA163" s="53"/>
      <c r="AC163" s="53"/>
      <c r="AE163" s="56">
        <v>35</v>
      </c>
      <c r="AG163" s="56"/>
      <c r="AI163" s="56"/>
      <c r="AK163" s="56"/>
      <c r="AM163" s="56"/>
      <c r="AO163" s="56"/>
      <c r="BQ163" s="26">
        <f>+D163+F163+H163+J163+L163+N163+P163+R163+T163+V163+Z163+X163+AB163+AD163+AF163+AH163+AJ163+AL163+AN163+AP163+AR163+AT163+AV163+AX163+AZ163+BB163+BD163+BF163+BH163+BJ163+BL163+BN163+BP163</f>
        <v>0</v>
      </c>
      <c r="BR163" s="53">
        <f>+F163+J163+X163+AB163+AF163+AL163+AT163+BL163+BP163</f>
        <v>0</v>
      </c>
      <c r="BS163" s="6">
        <f>+D163+H163+R163+Z163+AV163+BJ163</f>
        <v>0</v>
      </c>
      <c r="BT163" s="6">
        <f>+P163+AJ163+AN163+AR163+BB163+BH163</f>
        <v>0</v>
      </c>
      <c r="BU163" s="6">
        <f>+L163+N163+T163+AH163+AP163+AZ163+BF163+BN163</f>
        <v>0</v>
      </c>
      <c r="BV163" s="13">
        <f>+V163+AX163+BD163</f>
        <v>0</v>
      </c>
    </row>
    <row r="164" spans="1:74" ht="15">
      <c r="A164" s="77" t="s">
        <v>57</v>
      </c>
      <c r="B164" s="74" t="s">
        <v>5</v>
      </c>
      <c r="C164" s="27" t="s">
        <v>7</v>
      </c>
      <c r="E164" s="25">
        <v>17</v>
      </c>
      <c r="F164" s="5">
        <v>14</v>
      </c>
      <c r="G164" s="27" t="s">
        <v>7</v>
      </c>
      <c r="I164" s="27">
        <v>36</v>
      </c>
      <c r="K164" s="27"/>
      <c r="M164" s="27"/>
      <c r="O164" s="27"/>
      <c r="Q164" s="27"/>
      <c r="S164" s="27"/>
      <c r="U164" s="27"/>
      <c r="W164" s="53">
        <v>7</v>
      </c>
      <c r="X164" s="19">
        <v>36</v>
      </c>
      <c r="Y164" s="27"/>
      <c r="AA164" s="53">
        <v>16</v>
      </c>
      <c r="AB164" s="23">
        <v>15</v>
      </c>
      <c r="AC164" s="53"/>
      <c r="AE164" s="56" t="s">
        <v>7</v>
      </c>
      <c r="AG164" s="56"/>
      <c r="AI164" s="56"/>
      <c r="AK164" s="56">
        <v>51</v>
      </c>
      <c r="AM164" s="56"/>
      <c r="AO164" s="56"/>
      <c r="AS164" s="53">
        <v>12</v>
      </c>
      <c r="AT164" s="52">
        <v>22</v>
      </c>
      <c r="BI164" s="56">
        <v>33</v>
      </c>
      <c r="BO164" s="53">
        <v>22</v>
      </c>
      <c r="BQ164" s="26">
        <f>+D164+F164+H164+J164+L164+N164+P164+R164+T164+V164+Z164+X164+AB164+AD164+AF164+AH164+AJ164+AL164+AN164+AP164+AR164+AT164+AV164+AX164+AZ164+BB164+BD164+BF164+BH164+BJ164+BL164+BN164+BP164</f>
        <v>87</v>
      </c>
      <c r="BR164" s="53">
        <f>+F164+J164+X164+AB164+AF164+AL164+AT164+BL164+BP164</f>
        <v>87</v>
      </c>
      <c r="BS164" s="6">
        <f>+D164+H164+R164+Z164+AV164+BJ164</f>
        <v>0</v>
      </c>
      <c r="BT164" s="6">
        <f>+P164+AJ164+AN164+AR164+BB164+BH164</f>
        <v>0</v>
      </c>
      <c r="BU164" s="6">
        <f>+L164+N164+T164+AH164+AP164+AZ164+BF164+BN164</f>
        <v>0</v>
      </c>
      <c r="BV164" s="13">
        <f>+V164+AX164+BD164</f>
        <v>0</v>
      </c>
    </row>
    <row r="165" spans="1:74" ht="15">
      <c r="A165" s="74" t="s">
        <v>119</v>
      </c>
      <c r="B165" t="s">
        <v>5</v>
      </c>
      <c r="C165" s="22"/>
      <c r="E165" s="25">
        <v>1</v>
      </c>
      <c r="F165" s="5">
        <v>100</v>
      </c>
      <c r="G165" s="53" t="s">
        <v>19</v>
      </c>
      <c r="I165" s="27" t="s">
        <v>7</v>
      </c>
      <c r="K165" s="27"/>
      <c r="M165" s="27"/>
      <c r="O165" s="27"/>
      <c r="Q165" s="53">
        <v>12</v>
      </c>
      <c r="R165" s="5">
        <v>22</v>
      </c>
      <c r="S165" s="53"/>
      <c r="U165" s="53"/>
      <c r="W165" s="53">
        <v>1</v>
      </c>
      <c r="X165" s="19">
        <v>100</v>
      </c>
      <c r="Y165" s="53">
        <v>22</v>
      </c>
      <c r="Z165" s="17">
        <v>9</v>
      </c>
      <c r="AA165" s="53">
        <v>1</v>
      </c>
      <c r="AB165" s="23">
        <v>100</v>
      </c>
      <c r="AC165" s="53"/>
      <c r="AE165" s="53">
        <v>1</v>
      </c>
      <c r="AF165" s="23">
        <v>100</v>
      </c>
      <c r="AG165" s="53"/>
      <c r="AI165" s="53"/>
      <c r="AK165" s="53" t="s">
        <v>19</v>
      </c>
      <c r="AM165" s="53"/>
      <c r="AO165" s="53"/>
      <c r="AS165" s="53">
        <v>1</v>
      </c>
      <c r="AT165" s="52">
        <v>100</v>
      </c>
      <c r="AU165" s="53">
        <v>18</v>
      </c>
      <c r="AV165" s="52">
        <v>13</v>
      </c>
      <c r="BI165" s="53">
        <v>8</v>
      </c>
      <c r="BJ165" s="73">
        <v>32</v>
      </c>
      <c r="BK165" s="53">
        <v>1</v>
      </c>
      <c r="BL165" s="73">
        <v>100</v>
      </c>
      <c r="BO165" s="53">
        <v>2</v>
      </c>
      <c r="BP165" s="73">
        <v>80</v>
      </c>
      <c r="BQ165" s="26">
        <f>+D165+F165+H165+J165+L165+N165+P165+R165+T165+V165+Z165+X165+AB165+AD165+AF165+AH165+AJ165+AL165+AN165+AP165+AR165+AT165+AV165+AX165+AZ165+BB165+BD165+BF165+BH165+BJ165+BL165+BN165+BP165</f>
        <v>756</v>
      </c>
      <c r="BR165" s="53">
        <f>+F165+J165+X165+AB165+AF165+AL165+AT165+BL165+BP165</f>
        <v>680</v>
      </c>
      <c r="BS165" s="6">
        <f>+D165+H165+R165+Z165+AV165+BJ165</f>
        <v>76</v>
      </c>
      <c r="BT165" s="6">
        <f>+P165+AJ165+AN165+AR165+BB165+BH165</f>
        <v>0</v>
      </c>
      <c r="BU165" s="6">
        <f>+L165+N165+T165+AH165+AP165+AZ165+BF165+BN165</f>
        <v>0</v>
      </c>
      <c r="BV165" s="13">
        <f>+V165+AX165+BD165</f>
        <v>0</v>
      </c>
    </row>
    <row r="166" spans="1:74" ht="15">
      <c r="A166" s="66" t="s">
        <v>377</v>
      </c>
      <c r="B166" s="66" t="s">
        <v>8</v>
      </c>
      <c r="E166" s="53"/>
      <c r="G166" s="53"/>
      <c r="I166" s="53"/>
      <c r="K166" s="27">
        <v>48</v>
      </c>
      <c r="M166" s="27" t="s">
        <v>329</v>
      </c>
      <c r="O166" s="53">
        <v>26</v>
      </c>
      <c r="P166" s="5">
        <v>5</v>
      </c>
      <c r="Q166" s="53"/>
      <c r="S166" s="53">
        <v>20</v>
      </c>
      <c r="T166" s="15">
        <v>11</v>
      </c>
      <c r="U166" s="53"/>
      <c r="W166" s="53"/>
      <c r="Y166" s="53"/>
      <c r="AA166" s="53"/>
      <c r="AC166" s="53"/>
      <c r="AE166" s="53"/>
      <c r="AG166" s="56">
        <v>50</v>
      </c>
      <c r="AI166" s="53">
        <v>25</v>
      </c>
      <c r="AJ166" s="23">
        <v>6</v>
      </c>
      <c r="AK166" s="53"/>
      <c r="AM166" s="56">
        <v>31</v>
      </c>
      <c r="AO166" s="53">
        <v>27</v>
      </c>
      <c r="AP166" s="23">
        <v>4</v>
      </c>
      <c r="AQ166" s="53">
        <v>23</v>
      </c>
      <c r="AR166" s="52">
        <v>8</v>
      </c>
      <c r="AW166" s="56" t="s">
        <v>468</v>
      </c>
      <c r="AY166" s="53" t="s">
        <v>331</v>
      </c>
      <c r="BA166" s="53">
        <v>15</v>
      </c>
      <c r="BB166" s="52">
        <v>16</v>
      </c>
      <c r="BC166" s="53" t="s">
        <v>468</v>
      </c>
      <c r="BE166" s="53">
        <v>26</v>
      </c>
      <c r="BF166" s="52">
        <v>5</v>
      </c>
      <c r="BG166" s="53">
        <v>27</v>
      </c>
      <c r="BH166" s="65">
        <v>4</v>
      </c>
      <c r="BQ166" s="26">
        <f>+D166+F166+H166+J166+L166+N166+P166+R166+T166+V166+Z166+X166+AB166+AD166+AF166+AH166+AJ166+AL166+AN166+AP166+AR166+AT166+AV166+AX166+AZ166+BB166+BD166+BF166+BH166+BJ166+BL166+BN166+BP166</f>
        <v>59</v>
      </c>
      <c r="BR166" s="53">
        <f>+F166+J166+X166+AB166+AF166+AL166+AT166+BL166+BP166</f>
        <v>0</v>
      </c>
      <c r="BS166" s="6">
        <f>+D166+H166+R166+Z166+AV166+BJ166</f>
        <v>0</v>
      </c>
      <c r="BT166" s="6">
        <f>+P166+AJ166+AN166+AR166+BB166+BH166</f>
        <v>39</v>
      </c>
      <c r="BU166" s="6">
        <f>+L166+N166+T166+AH166+AP166+AZ166+BF166+BN166</f>
        <v>20</v>
      </c>
      <c r="BV166" s="13">
        <f>+V166+AX166+BD166</f>
        <v>0</v>
      </c>
    </row>
    <row r="167" spans="1:74" ht="15">
      <c r="A167" s="77" t="s">
        <v>41</v>
      </c>
      <c r="B167" s="74" t="s">
        <v>11</v>
      </c>
      <c r="C167" s="25">
        <v>19</v>
      </c>
      <c r="D167" s="5">
        <v>12</v>
      </c>
      <c r="E167" s="27">
        <v>47</v>
      </c>
      <c r="G167" s="53">
        <v>18</v>
      </c>
      <c r="H167" s="5">
        <v>13</v>
      </c>
      <c r="I167" s="27">
        <v>33</v>
      </c>
      <c r="K167" s="27"/>
      <c r="M167" s="27"/>
      <c r="O167" s="27"/>
      <c r="Q167" s="56">
        <v>32</v>
      </c>
      <c r="S167" s="56"/>
      <c r="U167" s="56"/>
      <c r="W167" s="27">
        <v>43</v>
      </c>
      <c r="Y167" s="53">
        <v>15</v>
      </c>
      <c r="Z167" s="17">
        <v>16</v>
      </c>
      <c r="AA167" s="53">
        <v>28</v>
      </c>
      <c r="AC167" s="53"/>
      <c r="AE167" s="53">
        <v>8</v>
      </c>
      <c r="AF167" s="23">
        <v>32</v>
      </c>
      <c r="AG167" s="53"/>
      <c r="AI167" s="53"/>
      <c r="AK167" s="53" t="s">
        <v>19</v>
      </c>
      <c r="AM167" s="53"/>
      <c r="AO167" s="53"/>
      <c r="AS167" s="56">
        <v>32</v>
      </c>
      <c r="AU167" s="53">
        <v>25</v>
      </c>
      <c r="AV167" s="52">
        <v>6</v>
      </c>
      <c r="BI167" s="53">
        <v>20</v>
      </c>
      <c r="BJ167" s="73">
        <v>11</v>
      </c>
      <c r="BK167" s="53">
        <v>11</v>
      </c>
      <c r="BL167" s="73">
        <v>24</v>
      </c>
      <c r="BQ167" s="26">
        <f>+D167+F167+H167+J167+L167+N167+P167+R167+T167+V167+Z167+X167+AB167+AD167+AF167+AH167+AJ167+AL167+AN167+AP167+AR167+AT167+AV167+AX167+AZ167+BB167+BD167+BF167+BH167+BJ167+BL167+BN167+BP167</f>
        <v>114</v>
      </c>
      <c r="BR167" s="53">
        <f>+F167+J167+X167+AB167+AF167+AL167+AT167+BL167+BP167</f>
        <v>56</v>
      </c>
      <c r="BS167" s="6">
        <f>+D167+H167+R167+Z167+AV167+BJ167</f>
        <v>58</v>
      </c>
      <c r="BT167" s="6">
        <f>+P167+AJ167+AN167+AR167+BB167+BH167</f>
        <v>0</v>
      </c>
      <c r="BU167" s="6">
        <f>+L167+N167+T167+AH167+AP167+AZ167+BF167+BN167</f>
        <v>0</v>
      </c>
      <c r="BV167" s="13">
        <f>+V167+AX167+BD167</f>
        <v>0</v>
      </c>
    </row>
    <row r="168" spans="1:74" ht="15">
      <c r="A168" s="66" t="s">
        <v>366</v>
      </c>
      <c r="B168" s="66" t="s">
        <v>5</v>
      </c>
      <c r="E168" s="53"/>
      <c r="G168" s="53"/>
      <c r="I168" s="53"/>
      <c r="K168" s="27">
        <v>33</v>
      </c>
      <c r="M168" s="27" t="s">
        <v>329</v>
      </c>
      <c r="O168" s="27" t="s">
        <v>329</v>
      </c>
      <c r="Q168" s="27"/>
      <c r="S168" s="56">
        <v>34</v>
      </c>
      <c r="U168" s="56"/>
      <c r="W168" s="56"/>
      <c r="Y168" s="56"/>
      <c r="AA168" s="56"/>
      <c r="AC168" s="56"/>
      <c r="AE168" s="56"/>
      <c r="AG168" s="53">
        <v>14</v>
      </c>
      <c r="AH168" s="23">
        <v>18</v>
      </c>
      <c r="AI168" s="53">
        <v>15</v>
      </c>
      <c r="AJ168" s="23">
        <v>16</v>
      </c>
      <c r="AK168" s="53"/>
      <c r="AM168" s="53"/>
      <c r="AO168" s="53"/>
      <c r="AY168" s="53">
        <v>27</v>
      </c>
      <c r="AZ168" s="52">
        <v>4</v>
      </c>
      <c r="BA168" s="53">
        <v>28</v>
      </c>
      <c r="BB168" s="52">
        <v>3</v>
      </c>
      <c r="BE168" s="53">
        <v>41</v>
      </c>
      <c r="BG168" s="53">
        <v>41</v>
      </c>
      <c r="BQ168" s="26">
        <f>+D168+F168+H168+J168+L168+N168+P168+R168+T168+V168+Z168+X168+AB168+AD168+AF168+AH168+AJ168+AL168+AN168+AP168+AR168+AT168+AV168+AX168+AZ168+BB168+BD168+BF168+BH168+BJ168+BL168+BN168+BP168</f>
        <v>41</v>
      </c>
      <c r="BR168" s="53">
        <f>+F168+J168+X168+AB168+AF168+AL168+AT168+BL168+BP168</f>
        <v>0</v>
      </c>
      <c r="BS168" s="6">
        <f>+D168+H168+R168+Z168+AV168+BJ168</f>
        <v>0</v>
      </c>
      <c r="BT168" s="6">
        <f>+P168+AJ168+AN168+AR168+BB168+BH168</f>
        <v>19</v>
      </c>
      <c r="BU168" s="6">
        <f>+L168+N168+T168+AH168+AP168+AZ168+BF168+BN168</f>
        <v>22</v>
      </c>
      <c r="BV168" s="13">
        <f>+V168+AX168+BD168</f>
        <v>0</v>
      </c>
    </row>
    <row r="169" spans="1:74" ht="15">
      <c r="A169" s="77" t="s">
        <v>144</v>
      </c>
      <c r="B169" s="74" t="s">
        <v>10</v>
      </c>
      <c r="E169" s="27">
        <v>36</v>
      </c>
      <c r="K169" s="27">
        <v>34</v>
      </c>
      <c r="M169" s="25">
        <v>28</v>
      </c>
      <c r="N169" s="5">
        <v>3</v>
      </c>
      <c r="O169" s="53">
        <v>7</v>
      </c>
      <c r="P169" s="5">
        <v>36</v>
      </c>
      <c r="Q169" s="53"/>
      <c r="S169" s="53">
        <v>5</v>
      </c>
      <c r="T169" s="15">
        <v>45</v>
      </c>
      <c r="U169" s="53">
        <v>9</v>
      </c>
      <c r="V169" s="15">
        <v>29</v>
      </c>
      <c r="W169" s="53"/>
      <c r="Y169" s="53"/>
      <c r="AA169" s="53"/>
      <c r="AC169" s="53"/>
      <c r="AE169" s="53"/>
      <c r="AG169" s="53">
        <v>19</v>
      </c>
      <c r="AH169" s="23">
        <v>12</v>
      </c>
      <c r="AI169" s="53">
        <v>14</v>
      </c>
      <c r="AJ169" s="23">
        <v>18</v>
      </c>
      <c r="AK169" s="56" t="s">
        <v>7</v>
      </c>
      <c r="AM169" s="53">
        <v>23</v>
      </c>
      <c r="AN169" s="23">
        <v>8</v>
      </c>
      <c r="AO169" s="53">
        <v>15</v>
      </c>
      <c r="AP169" s="23">
        <v>16</v>
      </c>
      <c r="AQ169" s="53">
        <v>19</v>
      </c>
      <c r="AR169" s="52">
        <v>12</v>
      </c>
      <c r="AW169" s="53">
        <v>21</v>
      </c>
      <c r="AX169" s="52">
        <v>10</v>
      </c>
      <c r="AY169" s="53">
        <v>29</v>
      </c>
      <c r="AZ169" s="52">
        <v>2</v>
      </c>
      <c r="BA169" s="53">
        <v>7</v>
      </c>
      <c r="BB169" s="52">
        <v>36</v>
      </c>
      <c r="BC169" s="53">
        <v>7</v>
      </c>
      <c r="BD169" s="52">
        <v>36</v>
      </c>
      <c r="BE169" s="53">
        <v>32</v>
      </c>
      <c r="BG169" s="53">
        <v>15</v>
      </c>
      <c r="BH169" s="65">
        <v>16</v>
      </c>
      <c r="BM169" s="53">
        <v>11</v>
      </c>
      <c r="BN169" s="73">
        <v>24</v>
      </c>
      <c r="BQ169" s="26">
        <f>+D169+F169+H169+J169+L169+N169+P169+R169+T169+V169+Z169+X169+AB169+AD169+AF169+AH169+AJ169+AL169+AN169+AP169+AR169+AT169+AV169+AX169+AZ169+BB169+BD169+BF169+BH169+BJ169+BL169+BN169+BP169</f>
        <v>303</v>
      </c>
      <c r="BR169" s="53">
        <f>+F169+J169+X169+AB169+AF169+AL169+AT169+BL169+BP169</f>
        <v>0</v>
      </c>
      <c r="BS169" s="6">
        <f>+D169+H169+R169+Z169+AV169+BJ169</f>
        <v>0</v>
      </c>
      <c r="BT169" s="6">
        <f>+P169+AJ169+AN169+AR169+BB169+BH169</f>
        <v>126</v>
      </c>
      <c r="BU169" s="6">
        <f>+L169+N169+T169+AH169+AP169+AZ169+BF169+BN169</f>
        <v>102</v>
      </c>
      <c r="BV169" s="13">
        <f>+V169+AX169+BD169</f>
        <v>75</v>
      </c>
    </row>
    <row r="170" spans="1:74" ht="15">
      <c r="A170" s="77" t="s">
        <v>61</v>
      </c>
      <c r="B170" s="74" t="s">
        <v>15</v>
      </c>
      <c r="C170" s="27">
        <v>37</v>
      </c>
      <c r="E170" s="27">
        <v>43</v>
      </c>
      <c r="G170" s="27" t="s">
        <v>7</v>
      </c>
      <c r="I170" s="27" t="s">
        <v>7</v>
      </c>
      <c r="K170" s="27"/>
      <c r="M170" s="27"/>
      <c r="O170" s="27"/>
      <c r="Q170" s="27"/>
      <c r="S170" s="27"/>
      <c r="U170" s="27"/>
      <c r="W170" s="27"/>
      <c r="Y170" s="27"/>
      <c r="AA170" s="27"/>
      <c r="AC170" s="27"/>
      <c r="AE170" s="27"/>
      <c r="AG170" s="56">
        <v>42</v>
      </c>
      <c r="AI170" s="53">
        <v>27</v>
      </c>
      <c r="AJ170" s="23">
        <v>4</v>
      </c>
      <c r="AK170" s="56" t="s">
        <v>7</v>
      </c>
      <c r="AM170" s="56">
        <v>41</v>
      </c>
      <c r="AO170" s="56">
        <v>40</v>
      </c>
      <c r="AQ170" s="53">
        <v>25</v>
      </c>
      <c r="AR170" s="52">
        <v>6</v>
      </c>
      <c r="AW170" s="53">
        <v>18</v>
      </c>
      <c r="AX170" s="52">
        <v>13</v>
      </c>
      <c r="AY170" s="53" t="s">
        <v>331</v>
      </c>
      <c r="BA170" s="53">
        <v>41</v>
      </c>
      <c r="BC170" s="53">
        <v>22</v>
      </c>
      <c r="BD170" s="52">
        <v>9</v>
      </c>
      <c r="BE170" s="53">
        <v>42</v>
      </c>
      <c r="BG170" s="53">
        <v>43</v>
      </c>
      <c r="BM170" s="53">
        <v>5</v>
      </c>
      <c r="BN170" s="73">
        <v>45</v>
      </c>
      <c r="BQ170" s="26">
        <f>+D170+F170+H170+J170+L170+N170+P170+R170+T170+V170+Z170+X170+AB170+AD170+AF170+AH170+AJ170+AL170+AN170+AP170+AR170+AT170+AV170+AX170+AZ170+BB170+BD170+BF170+BH170+BJ170+BL170+BN170+BP170</f>
        <v>77</v>
      </c>
      <c r="BR170" s="53">
        <f>+F170+J170+X170+AB170+AF170+AL170+AT170+BL170+BP170</f>
        <v>0</v>
      </c>
      <c r="BS170" s="6">
        <f>+D170+H170+R170+Z170+AV170+BJ170</f>
        <v>0</v>
      </c>
      <c r="BT170" s="6">
        <f>+P170+AJ170+AN170+AR170+BB170+BH170</f>
        <v>10</v>
      </c>
      <c r="BU170" s="6">
        <f>+L170+N170+T170+AH170+AP170+AZ170+BF170+BN170</f>
        <v>45</v>
      </c>
      <c r="BV170" s="13">
        <f>+V170+AX170+BD170</f>
        <v>22</v>
      </c>
    </row>
    <row r="171" spans="1:74" ht="15">
      <c r="A171" s="75" t="s">
        <v>665</v>
      </c>
      <c r="B171" s="76" t="s">
        <v>11</v>
      </c>
      <c r="E171" s="53"/>
      <c r="G171" s="53"/>
      <c r="I171" s="53"/>
      <c r="K171" s="53"/>
      <c r="M171" s="53"/>
      <c r="O171" s="53"/>
      <c r="Q171" s="53"/>
      <c r="S171" s="53"/>
      <c r="U171" s="53"/>
      <c r="W171" s="53"/>
      <c r="Y171" s="53"/>
      <c r="AA171" s="53"/>
      <c r="AC171" s="53"/>
      <c r="AE171" s="53"/>
      <c r="AG171" s="53"/>
      <c r="AI171" s="53"/>
      <c r="AK171" s="53"/>
      <c r="AM171" s="53"/>
      <c r="AO171" s="53"/>
      <c r="BI171" s="56">
        <v>43</v>
      </c>
      <c r="BK171" s="53">
        <v>32</v>
      </c>
      <c r="BQ171" s="26">
        <f>+D171+F171+H171+J171+L171+N171+P171+R171+T171+V171+Z171+X171+AB171+AD171+AF171+AH171+AJ171+AL171+AN171+AP171+AR171+AT171+AV171+AX171+AZ171+BB171+BD171+BF171+BH171+BJ171+BL171+BN171+BP171</f>
        <v>0</v>
      </c>
      <c r="BR171" s="53">
        <f>+F171+J171+X171+AB171+AF171+AL171+AT171+BL171+BP171</f>
        <v>0</v>
      </c>
      <c r="BS171" s="6">
        <f>+D171+H171+R171+Z171+AV171+BJ171</f>
        <v>0</v>
      </c>
      <c r="BT171" s="6">
        <f>+P171+AJ171+AN171+AR171+BB171+BH171</f>
        <v>0</v>
      </c>
      <c r="BU171" s="6">
        <f>+L171+N171+T171+AH171+AP171+AZ171+BF171+BN171</f>
        <v>0</v>
      </c>
      <c r="BV171" s="13">
        <f>+V171+AX171+BD171</f>
        <v>0</v>
      </c>
    </row>
    <row r="172" spans="1:74" ht="15">
      <c r="A172" s="77" t="s">
        <v>49</v>
      </c>
      <c r="B172" s="74" t="s">
        <v>5</v>
      </c>
      <c r="C172" s="27">
        <v>40</v>
      </c>
      <c r="E172" s="53"/>
      <c r="G172" s="53"/>
      <c r="I172" s="53"/>
      <c r="K172" s="53"/>
      <c r="M172" s="53"/>
      <c r="O172" s="53"/>
      <c r="Q172" s="56">
        <v>43</v>
      </c>
      <c r="S172" s="56"/>
      <c r="U172" s="56"/>
      <c r="W172" s="56"/>
      <c r="Y172" s="56">
        <v>36</v>
      </c>
      <c r="AA172" s="56"/>
      <c r="AC172" s="56"/>
      <c r="AE172" s="56"/>
      <c r="AG172" s="56"/>
      <c r="AI172" s="56"/>
      <c r="AK172" s="56"/>
      <c r="AM172" s="56"/>
      <c r="AO172" s="56"/>
      <c r="BQ172" s="26">
        <f>+D172+F172+H172+J172+L172+N172+P172+R172+T172+V172+Z172+X172+AB172+AD172+AF172+AH172+AJ172+AL172+AN172+AP172+AR172+AT172+AV172+AX172+AZ172+BB172+BD172+BF172+BH172+BJ172+BL172+BN172+BP172</f>
        <v>0</v>
      </c>
      <c r="BR172" s="53">
        <f>+F172+J172+X172+AB172+AF172+AL172+AT172+BL172+BP172</f>
        <v>0</v>
      </c>
      <c r="BS172" s="6">
        <f>+D172+H172+R172+Z172+AV172+BJ172</f>
        <v>0</v>
      </c>
      <c r="BT172" s="6">
        <f>+P172+AJ172+AN172+AR172+BB172+BH172</f>
        <v>0</v>
      </c>
      <c r="BU172" s="6">
        <f>+L172+N172+T172+AH172+AP172+AZ172+BF172+BN172</f>
        <v>0</v>
      </c>
      <c r="BV172" s="13">
        <f>+V172+AX172+BD172</f>
        <v>0</v>
      </c>
    </row>
    <row r="173" spans="1:74" ht="15">
      <c r="A173" s="62" t="s">
        <v>555</v>
      </c>
      <c r="B173" s="77" t="s">
        <v>316</v>
      </c>
      <c r="C173" s="22"/>
      <c r="E173" s="53"/>
      <c r="G173" s="53"/>
      <c r="K173" s="53"/>
      <c r="M173" s="53"/>
      <c r="O173" s="53"/>
      <c r="Q173" s="53"/>
      <c r="S173" s="53"/>
      <c r="U173" s="53"/>
      <c r="W173" s="53"/>
      <c r="Y173" s="53"/>
      <c r="AA173" s="53"/>
      <c r="AC173" s="53"/>
      <c r="AE173" s="53"/>
      <c r="AG173" s="53"/>
      <c r="AI173" s="53"/>
      <c r="AK173" s="56">
        <v>53</v>
      </c>
      <c r="AM173" s="53"/>
      <c r="AO173" s="53"/>
      <c r="BQ173" s="26">
        <f>+D173+F173+H173+J173+L173+N173+P173+R173+T173+V173+Z173+X173+AB173+AD173+AF173+AH173+AJ173+AL173+AN173+AP173+AR173+AT173+AV173+AX173+AZ173+BB173+BD173+BF173+BH173+BJ173+BL173+BN173+BP173</f>
        <v>0</v>
      </c>
      <c r="BR173" s="53">
        <f>+F173+J173+X173+AB173+AF173+AL173+AT173+BL173+BP173</f>
        <v>0</v>
      </c>
      <c r="BS173" s="6">
        <f>+D173+H173+R173+Z173+AV173+BJ173</f>
        <v>0</v>
      </c>
      <c r="BT173" s="6">
        <f>+P173+AJ173+AN173+AR173+BB173+BH173</f>
        <v>0</v>
      </c>
      <c r="BU173" s="6">
        <f>+L173+N173+T173+AH173+AP173+AZ173+BF173+BN173</f>
        <v>0</v>
      </c>
      <c r="BV173" s="13">
        <f>+V173+AX173+BD173</f>
        <v>0</v>
      </c>
    </row>
    <row r="174" spans="1:74" ht="15">
      <c r="A174" s="66" t="s">
        <v>324</v>
      </c>
      <c r="B174" s="74" t="s">
        <v>316</v>
      </c>
      <c r="E174" s="22"/>
      <c r="G174" s="27">
        <v>49</v>
      </c>
      <c r="I174" s="27">
        <v>49</v>
      </c>
      <c r="K174" s="27"/>
      <c r="M174" s="27"/>
      <c r="O174" s="27"/>
      <c r="Q174" s="27"/>
      <c r="S174" s="56">
        <v>49</v>
      </c>
      <c r="U174" s="56"/>
      <c r="W174" s="27" t="s">
        <v>7</v>
      </c>
      <c r="Y174" s="56" t="s">
        <v>249</v>
      </c>
      <c r="AA174" s="56" t="s">
        <v>7</v>
      </c>
      <c r="AC174" s="56"/>
      <c r="AE174" s="56">
        <v>38</v>
      </c>
      <c r="AG174" s="56"/>
      <c r="AI174" s="56"/>
      <c r="AK174" s="56" t="s">
        <v>7</v>
      </c>
      <c r="AM174" s="56"/>
      <c r="AO174" s="56"/>
      <c r="BC174" s="53">
        <v>37</v>
      </c>
      <c r="BE174" s="53">
        <v>51</v>
      </c>
      <c r="BG174" s="53">
        <v>50</v>
      </c>
      <c r="BQ174" s="26">
        <f>+D174+F174+H174+J174+L174+N174+P174+R174+T174+V174+Z174+X174+AB174+AD174+AF174+AH174+AJ174+AL174+AN174+AP174+AR174+AT174+AV174+AX174+AZ174+BB174+BD174+BF174+BH174+BJ174+BL174+BN174+BP174</f>
        <v>0</v>
      </c>
      <c r="BR174" s="53">
        <f>+F174+J174+X174+AB174+AF174+AL174+AT174+BL174+BP174</f>
        <v>0</v>
      </c>
      <c r="BS174" s="6">
        <f>+D174+H174+R174+Z174+AV174+BJ174</f>
        <v>0</v>
      </c>
      <c r="BT174" s="6">
        <f>+P174+AJ174+AN174+AR174+BB174+BH174</f>
        <v>0</v>
      </c>
      <c r="BU174" s="6">
        <f>+L174+N174+T174+AH174+AP174+AZ174+BF174+BN174</f>
        <v>0</v>
      </c>
      <c r="BV174" s="13">
        <f>+V174+AX174+BD174</f>
        <v>0</v>
      </c>
    </row>
    <row r="175" spans="1:74" ht="15">
      <c r="A175" s="66" t="s">
        <v>325</v>
      </c>
      <c r="B175" s="74" t="s">
        <v>316</v>
      </c>
      <c r="E175" s="53"/>
      <c r="G175" s="27">
        <v>48</v>
      </c>
      <c r="I175" s="27">
        <v>52</v>
      </c>
      <c r="K175" s="27"/>
      <c r="M175" s="27"/>
      <c r="O175" s="27"/>
      <c r="Q175" s="27"/>
      <c r="S175" s="56">
        <v>48</v>
      </c>
      <c r="U175" s="56">
        <v>37</v>
      </c>
      <c r="W175" s="27" t="s">
        <v>7</v>
      </c>
      <c r="Y175" s="56">
        <v>53</v>
      </c>
      <c r="AA175" s="56" t="s">
        <v>7</v>
      </c>
      <c r="AC175" s="56"/>
      <c r="AE175" s="56">
        <v>37</v>
      </c>
      <c r="AG175" s="56"/>
      <c r="AI175" s="56"/>
      <c r="AK175" s="56" t="s">
        <v>7</v>
      </c>
      <c r="AM175" s="56">
        <v>52</v>
      </c>
      <c r="AO175" s="56">
        <v>48</v>
      </c>
      <c r="AQ175" s="53">
        <v>38</v>
      </c>
      <c r="BE175" s="53">
        <v>52</v>
      </c>
      <c r="BG175" s="53">
        <v>49</v>
      </c>
      <c r="BQ175" s="26">
        <f>+D175+F175+H175+J175+L175+N175+P175+R175+T175+V175+Z175+X175+AB175+AD175+AF175+AH175+AJ175+AL175+AN175+AP175+AR175+AT175+AV175+AX175+AZ175+BB175+BD175+BF175+BH175+BJ175+BL175+BN175+BP175</f>
        <v>0</v>
      </c>
      <c r="BR175" s="53">
        <f>+F175+J175+X175+AB175+AF175+AL175+AT175+BL175+BP175</f>
        <v>0</v>
      </c>
      <c r="BS175" s="6">
        <f>+D175+H175+R175+Z175+AV175+BJ175</f>
        <v>0</v>
      </c>
      <c r="BT175" s="6">
        <f>+P175+AJ175+AN175+AR175+BB175+BH175</f>
        <v>0</v>
      </c>
      <c r="BU175" s="6">
        <f>+L175+N175+T175+AH175+AP175+AZ175+BF175+BN175</f>
        <v>0</v>
      </c>
      <c r="BV175" s="13">
        <f>+V175+AX175+BD175</f>
        <v>0</v>
      </c>
    </row>
    <row r="176" spans="1:74" ht="15">
      <c r="A176" s="66" t="s">
        <v>362</v>
      </c>
      <c r="B176" s="66" t="s">
        <v>9</v>
      </c>
      <c r="C176" s="22"/>
      <c r="E176" s="53"/>
      <c r="G176" s="53"/>
      <c r="I176" s="53"/>
      <c r="K176" s="27">
        <v>45</v>
      </c>
      <c r="M176" s="27">
        <v>34</v>
      </c>
      <c r="O176" s="27">
        <v>38</v>
      </c>
      <c r="Q176" s="27"/>
      <c r="S176" s="27"/>
      <c r="U176" s="27"/>
      <c r="W176" s="27"/>
      <c r="Y176" s="27"/>
      <c r="AA176" s="27"/>
      <c r="AC176" s="27"/>
      <c r="AE176" s="27"/>
      <c r="AG176" s="56">
        <v>45</v>
      </c>
      <c r="AI176" s="56">
        <v>35</v>
      </c>
      <c r="AK176" s="56"/>
      <c r="AM176" s="56">
        <v>48</v>
      </c>
      <c r="AO176" s="56">
        <v>37</v>
      </c>
      <c r="AQ176" s="53" t="s">
        <v>331</v>
      </c>
      <c r="BQ176" s="26">
        <f>+D176+F176+H176+J176+L176+N176+P176+R176+T176+V176+Z176+X176+AB176+AD176+AF176+AH176+AJ176+AL176+AN176+AP176+AR176+AT176+AV176+AX176+AZ176+BB176+BD176+BF176+BH176+BJ176+BL176+BN176+BP176</f>
        <v>0</v>
      </c>
      <c r="BR176" s="53">
        <f>+F176+J176+X176+AB176+AF176+AL176+AT176+BL176+BP176</f>
        <v>0</v>
      </c>
      <c r="BS176" s="6">
        <f>+D176+H176+R176+Z176+AV176+BJ176</f>
        <v>0</v>
      </c>
      <c r="BT176" s="6">
        <f>+P176+AJ176+AN176+AR176+BB176+BH176</f>
        <v>0</v>
      </c>
      <c r="BU176" s="6">
        <f>+L176+N176+T176+AH176+AP176+AZ176+BF176+BN176</f>
        <v>0</v>
      </c>
      <c r="BV176" s="13">
        <f>+V176+AX176+BD176</f>
        <v>0</v>
      </c>
    </row>
    <row r="177" spans="1:74" ht="15">
      <c r="A177" s="62" t="s">
        <v>668</v>
      </c>
      <c r="B177" s="76" t="s">
        <v>2</v>
      </c>
      <c r="K177" s="27"/>
      <c r="M177" s="27"/>
      <c r="O177" s="27"/>
      <c r="Q177" s="27"/>
      <c r="S177" s="27"/>
      <c r="U177" s="27"/>
      <c r="W177" s="27"/>
      <c r="Y177" s="27"/>
      <c r="AA177" s="27"/>
      <c r="AC177" s="27"/>
      <c r="AE177" s="27"/>
      <c r="AG177" s="56"/>
      <c r="AI177" s="56"/>
      <c r="AK177" s="56"/>
      <c r="AM177" s="56"/>
      <c r="AO177" s="56"/>
      <c r="BK177" s="53">
        <v>45</v>
      </c>
      <c r="BQ177" s="26">
        <f>+D177+F177+H177+J177+L177+N177+P177+R177+T177+V177+Z177+X177+AB177+AD177+AF177+AH177+AJ177+AL177+AN177+AP177+AR177+AT177+AV177+AX177+AZ177+BB177+BD177+BF177+BH177+BJ177+BL177+BN177+BP177</f>
        <v>0</v>
      </c>
      <c r="BR177" s="53">
        <f>+F177+J177+X177+AB177+AF177+AL177+AT177+BL177+BP177</f>
        <v>0</v>
      </c>
      <c r="BS177" s="6">
        <f>+D177+H177+R177+Z177+AV177+BJ177</f>
        <v>0</v>
      </c>
      <c r="BT177" s="6">
        <f>+P177+AJ177+AN177+AR177+BB177+BH177</f>
        <v>0</v>
      </c>
      <c r="BU177" s="6">
        <f>+L177+N177+T177+AH177+AP177+AZ177+BF177+BN177</f>
        <v>0</v>
      </c>
      <c r="BV177" s="13">
        <f>+V177+AX177+BD177</f>
        <v>0</v>
      </c>
    </row>
    <row r="178" spans="1:74" ht="15">
      <c r="A178" s="66" t="s">
        <v>326</v>
      </c>
      <c r="B178" t="s">
        <v>3</v>
      </c>
      <c r="C178" s="22"/>
      <c r="E178" s="53"/>
      <c r="G178" s="27">
        <v>37</v>
      </c>
      <c r="I178" s="27">
        <v>40</v>
      </c>
      <c r="K178" s="27"/>
      <c r="M178" s="27"/>
      <c r="O178" s="27"/>
      <c r="Q178" s="56">
        <v>54</v>
      </c>
      <c r="S178" s="56"/>
      <c r="U178" s="56"/>
      <c r="W178" s="56"/>
      <c r="Y178" s="56">
        <v>39</v>
      </c>
      <c r="AA178" s="56"/>
      <c r="AC178" s="56"/>
      <c r="AE178" s="56"/>
      <c r="AG178" s="56"/>
      <c r="AI178" s="56"/>
      <c r="AK178" s="56"/>
      <c r="AM178" s="56"/>
      <c r="AO178" s="56"/>
      <c r="AS178" s="56">
        <v>41</v>
      </c>
      <c r="AU178" s="53">
        <v>45</v>
      </c>
      <c r="BQ178" s="26">
        <f>+D178+F178+H178+J178+L178+N178+P178+R178+T178+V178+Z178+X178+AB178+AD178+AF178+AH178+AJ178+AL178+AN178+AP178+AR178+AT178+AV178+AX178+AZ178+BB178+BD178+BF178+BH178+BJ178+BL178+BN178+BP178</f>
        <v>0</v>
      </c>
      <c r="BR178" s="53">
        <f>+F178+J178+X178+AB178+AF178+AL178+AT178+BL178+BP178</f>
        <v>0</v>
      </c>
      <c r="BS178" s="6">
        <f>+D178+H178+R178+Z178+AV178+BJ178</f>
        <v>0</v>
      </c>
      <c r="BT178" s="6">
        <f>+P178+AJ178+AN178+AR178+BB178+BH178</f>
        <v>0</v>
      </c>
      <c r="BU178" s="6">
        <f>+L178+N178+T178+AH178+AP178+AZ178+BF178+BN178</f>
        <v>0</v>
      </c>
      <c r="BV178" s="13">
        <f>+V178+AX178+BD178</f>
        <v>0</v>
      </c>
    </row>
    <row r="179" spans="1:74" ht="15">
      <c r="A179" s="66" t="s">
        <v>327</v>
      </c>
      <c r="B179" s="74" t="s">
        <v>11</v>
      </c>
      <c r="G179" s="27" t="s">
        <v>7</v>
      </c>
      <c r="I179" s="56"/>
      <c r="K179" s="25">
        <v>20</v>
      </c>
      <c r="L179" s="5">
        <v>11</v>
      </c>
      <c r="M179" s="25">
        <v>15</v>
      </c>
      <c r="N179" s="5">
        <v>16</v>
      </c>
      <c r="O179" s="6">
        <v>23</v>
      </c>
      <c r="P179" s="5">
        <v>8</v>
      </c>
      <c r="S179" s="6">
        <v>18</v>
      </c>
      <c r="T179" s="15">
        <v>13</v>
      </c>
      <c r="U179" s="6">
        <v>26</v>
      </c>
      <c r="V179" s="15">
        <v>5</v>
      </c>
      <c r="W179" s="53"/>
      <c r="Y179" s="53"/>
      <c r="AA179" s="53"/>
      <c r="AC179" s="53"/>
      <c r="AE179" s="53"/>
      <c r="AG179" s="56">
        <v>37</v>
      </c>
      <c r="AI179" s="56">
        <v>32</v>
      </c>
      <c r="AK179" s="56"/>
      <c r="AM179" s="53">
        <v>8</v>
      </c>
      <c r="AN179" s="23">
        <v>32</v>
      </c>
      <c r="AO179" s="53">
        <v>26</v>
      </c>
      <c r="AP179" s="23">
        <v>5</v>
      </c>
      <c r="AQ179" s="53">
        <v>22</v>
      </c>
      <c r="AR179" s="52">
        <v>9</v>
      </c>
      <c r="AW179" s="53">
        <v>29</v>
      </c>
      <c r="AX179" s="52">
        <v>2</v>
      </c>
      <c r="AY179" s="53">
        <v>18</v>
      </c>
      <c r="AZ179" s="52">
        <v>13</v>
      </c>
      <c r="BA179" s="53">
        <v>12</v>
      </c>
      <c r="BB179" s="52">
        <v>22</v>
      </c>
      <c r="BC179" s="53">
        <v>9</v>
      </c>
      <c r="BD179" s="52">
        <v>29</v>
      </c>
      <c r="BE179" s="53">
        <v>11</v>
      </c>
      <c r="BF179" s="52">
        <v>24</v>
      </c>
      <c r="BG179" s="53">
        <v>11</v>
      </c>
      <c r="BH179" s="65">
        <v>24</v>
      </c>
      <c r="BM179" s="53">
        <v>16</v>
      </c>
      <c r="BQ179" s="26">
        <f>+D179+F179+H179+J179+L179+N179+P179+R179+T179+V179+Z179+X179+AB179+AD179+AF179+AH179+AJ179+AL179+AN179+AP179+AR179+AT179+AV179+AX179+AZ179+BB179+BD179+BF179+BH179+BJ179+BL179+BN179+BP179</f>
        <v>213</v>
      </c>
      <c r="BR179" s="53">
        <f>+F179+J179+X179+AB179+AF179+AL179+AT179+BL179+BP179</f>
        <v>0</v>
      </c>
      <c r="BS179" s="6">
        <f>+D179+H179+R179+Z179+AV179+BJ179</f>
        <v>0</v>
      </c>
      <c r="BT179" s="6">
        <f>+P179+AJ179+AN179+AR179+BB179+BH179</f>
        <v>95</v>
      </c>
      <c r="BU179" s="6">
        <f>+L179+N179+T179+AH179+AP179+AZ179+BF179+BN179</f>
        <v>82</v>
      </c>
      <c r="BV179" s="13">
        <f>+V179+AX179+BD179</f>
        <v>36</v>
      </c>
    </row>
    <row r="180" spans="1:74" ht="15">
      <c r="A180" s="77" t="s">
        <v>155</v>
      </c>
      <c r="B180" s="74" t="s">
        <v>4</v>
      </c>
      <c r="C180" s="22"/>
      <c r="E180" s="27">
        <v>69</v>
      </c>
      <c r="G180" s="56"/>
      <c r="I180" s="56"/>
      <c r="K180" s="56"/>
      <c r="M180" s="56"/>
      <c r="O180" s="56"/>
      <c r="Q180" s="56"/>
      <c r="S180" s="56"/>
      <c r="U180" s="56"/>
      <c r="W180" s="27">
        <v>44</v>
      </c>
      <c r="Y180" s="56"/>
      <c r="AA180" s="56"/>
      <c r="AC180" s="56"/>
      <c r="AE180" s="56" t="s">
        <v>7</v>
      </c>
      <c r="AG180" s="56"/>
      <c r="AI180" s="56"/>
      <c r="AK180" s="56" t="s">
        <v>7</v>
      </c>
      <c r="AM180" s="56"/>
      <c r="AO180" s="56"/>
      <c r="BK180" s="53">
        <v>44</v>
      </c>
      <c r="BQ180" s="26">
        <f>+D180+F180+H180+J180+L180+N180+P180+R180+T180+V180+Z180+X180+AB180+AD180+AF180+AH180+AJ180+AL180+AN180+AP180+AR180+AT180+AV180+AX180+AZ180+BB180+BD180+BF180+BH180+BJ180+BL180+BN180+BP180</f>
        <v>0</v>
      </c>
      <c r="BR180" s="53">
        <f>+F180+J180+X180+AB180+AF180+AL180+AT180+BL180+BP180</f>
        <v>0</v>
      </c>
      <c r="BS180" s="6">
        <f>+D180+H180+R180+Z180+AV180+BJ180</f>
        <v>0</v>
      </c>
      <c r="BT180" s="6">
        <f>+P180+AJ180+AN180+AR180+BB180+BH180</f>
        <v>0</v>
      </c>
      <c r="BU180" s="6">
        <f>+L180+N180+T180+AH180+AP180+AZ180+BF180+BN180</f>
        <v>0</v>
      </c>
      <c r="BV180" s="13">
        <f>+V180+AX180+BD180</f>
        <v>0</v>
      </c>
    </row>
    <row r="181" spans="1:74" ht="15">
      <c r="A181" s="62" t="s">
        <v>152</v>
      </c>
      <c r="B181" s="74" t="s">
        <v>18</v>
      </c>
      <c r="C181" s="22"/>
      <c r="E181" s="27" t="s">
        <v>7</v>
      </c>
      <c r="G181" s="53"/>
      <c r="I181" s="53"/>
      <c r="K181" s="53"/>
      <c r="M181" s="53"/>
      <c r="O181" s="53"/>
      <c r="Q181" s="53"/>
      <c r="S181" s="53"/>
      <c r="U181" s="53"/>
      <c r="W181" s="53"/>
      <c r="Y181" s="53"/>
      <c r="AA181" s="53"/>
      <c r="AC181" s="53"/>
      <c r="AE181" s="53"/>
      <c r="AG181" s="53"/>
      <c r="AI181" s="53"/>
      <c r="AK181" s="53"/>
      <c r="AM181" s="53"/>
      <c r="AO181" s="53"/>
      <c r="BQ181" s="26">
        <f>+D181+F181+H181+J181+L181+N181+P181+R181+T181+V181+Z181+X181+AB181+AD181+AF181+AH181+AJ181+AL181+AN181+AP181+AR181+AT181+AV181+AX181+AZ181+BB181+BD181+BF181+BH181+BJ181+BL181+BN181+BP181</f>
        <v>0</v>
      </c>
      <c r="BR181" s="53">
        <f>+F181+J181+X181+AB181+AF181+AL181+AT181+BL181+BP181</f>
        <v>0</v>
      </c>
      <c r="BS181" s="6">
        <f>+D181+H181+R181+Z181+AV181+BJ181</f>
        <v>0</v>
      </c>
      <c r="BT181" s="6">
        <f>+P181+AJ181+AN181+AR181+BB181+BH181</f>
        <v>0</v>
      </c>
      <c r="BU181" s="6">
        <f>+L181+N181+T181+AH181+AP181+AZ181+BF181+BN181</f>
        <v>0</v>
      </c>
      <c r="BV181" s="13">
        <f>+V181+AX181+BD181</f>
        <v>0</v>
      </c>
    </row>
    <row r="182" spans="1:74" ht="15">
      <c r="A182" s="66" t="s">
        <v>337</v>
      </c>
      <c r="B182" s="74" t="s">
        <v>13</v>
      </c>
      <c r="I182" s="27">
        <v>32</v>
      </c>
      <c r="K182" s="27"/>
      <c r="M182" s="27"/>
      <c r="O182" s="27"/>
      <c r="Q182" s="27"/>
      <c r="S182" s="27"/>
      <c r="U182" s="27"/>
      <c r="W182" s="27">
        <v>36</v>
      </c>
      <c r="Y182" s="56">
        <v>41</v>
      </c>
      <c r="AA182" s="56"/>
      <c r="AC182" s="56"/>
      <c r="AE182" s="53">
        <v>21</v>
      </c>
      <c r="AF182" s="23">
        <v>10</v>
      </c>
      <c r="AG182" s="53"/>
      <c r="AI182" s="53"/>
      <c r="AK182" s="56">
        <v>36</v>
      </c>
      <c r="AM182" s="53"/>
      <c r="AO182" s="53"/>
      <c r="AS182" s="56" t="s">
        <v>7</v>
      </c>
      <c r="AU182" s="53">
        <v>12</v>
      </c>
      <c r="AV182" s="52">
        <v>22</v>
      </c>
      <c r="BI182" s="56">
        <v>34</v>
      </c>
      <c r="BQ182" s="26">
        <f>+D182+F182+H182+J182+L182+N182+P182+R182+T182+V182+Z182+X182+AB182+AD182+AF182+AH182+AJ182+AL182+AN182+AP182+AR182+AT182+AV182+AX182+AZ182+BB182+BD182+BF182+BH182+BJ182+BL182+BN182+BP182</f>
        <v>32</v>
      </c>
      <c r="BR182" s="6">
        <f>+F182+J182+X182+AB182+AF182+AL182+AT182+BL182+BP182</f>
        <v>10</v>
      </c>
      <c r="BS182" s="6">
        <f>+D182+H182+R182+Z182+AV182+BJ182</f>
        <v>22</v>
      </c>
      <c r="BT182" s="6">
        <f>+P182+AJ182+AN182+AR182+BB182+BH182</f>
        <v>0</v>
      </c>
      <c r="BU182" s="6">
        <f>+L182+N182+T182+AH182+AP182+AZ182+BF182+BN182</f>
        <v>0</v>
      </c>
      <c r="BV182" s="13">
        <f>+V182+AX182+BD182</f>
        <v>0</v>
      </c>
    </row>
    <row r="183" spans="1:74" ht="15">
      <c r="A183" s="66" t="s">
        <v>369</v>
      </c>
      <c r="B183" s="66" t="s">
        <v>5</v>
      </c>
      <c r="K183" s="25">
        <v>28</v>
      </c>
      <c r="L183" s="5">
        <v>3</v>
      </c>
      <c r="M183" s="25">
        <v>29</v>
      </c>
      <c r="N183" s="5">
        <v>2</v>
      </c>
      <c r="O183" s="27" t="s">
        <v>331</v>
      </c>
      <c r="Q183" s="27"/>
      <c r="S183" s="53">
        <v>26</v>
      </c>
      <c r="T183" s="15">
        <v>5</v>
      </c>
      <c r="U183" s="53"/>
      <c r="W183" s="53"/>
      <c r="Y183" s="53"/>
      <c r="AA183" s="53"/>
      <c r="AC183" s="53"/>
      <c r="AE183" s="53"/>
      <c r="AG183" s="56">
        <v>39</v>
      </c>
      <c r="AI183" s="53">
        <v>17</v>
      </c>
      <c r="AJ183" s="23">
        <v>14</v>
      </c>
      <c r="AK183" s="53"/>
      <c r="AM183" s="56">
        <v>47</v>
      </c>
      <c r="AO183" s="56">
        <v>33</v>
      </c>
      <c r="AQ183" s="53">
        <v>34</v>
      </c>
      <c r="AY183" s="53">
        <v>26</v>
      </c>
      <c r="AZ183" s="52">
        <v>5</v>
      </c>
      <c r="BA183" s="53">
        <v>44</v>
      </c>
      <c r="BE183" s="53">
        <v>28</v>
      </c>
      <c r="BF183" s="52">
        <v>3</v>
      </c>
      <c r="BQ183" s="26">
        <f>+D183+F183+H183+J183+L183+N183+P183+R183+T183+V183+Z183+X183+AB183+AD183+AF183+AH183+AJ183+AL183+AN183+AP183+AR183+AT183+AV183+AX183+AZ183+BB183+BD183+BF183+BH183+BJ183+BL183+BN183+BP183</f>
        <v>32</v>
      </c>
      <c r="BR183" s="6">
        <f>+F183+J183+X183+AB183+AF183+AL183+AT183+BL183+BP183</f>
        <v>0</v>
      </c>
      <c r="BS183" s="6">
        <f>+D183+H183+R183+Z183+AV183+BJ183</f>
        <v>0</v>
      </c>
      <c r="BT183" s="6">
        <f>+P183+AJ183+AN183+AR183+BB183+BH183</f>
        <v>14</v>
      </c>
      <c r="BU183" s="6">
        <f>+L183+N183+T183+AH183+AP183+AZ183+BF183+BN183</f>
        <v>18</v>
      </c>
      <c r="BV183" s="13">
        <f>+V183+AX183+BD183</f>
        <v>0</v>
      </c>
    </row>
    <row r="184" spans="1:74" ht="15">
      <c r="A184" s="66" t="s">
        <v>389</v>
      </c>
      <c r="B184" s="66" t="s">
        <v>13</v>
      </c>
      <c r="G184" s="53"/>
      <c r="I184" s="53"/>
      <c r="K184" s="25">
        <v>18</v>
      </c>
      <c r="L184" s="5">
        <v>13</v>
      </c>
      <c r="M184" s="25">
        <v>8</v>
      </c>
      <c r="N184" s="5">
        <v>32</v>
      </c>
      <c r="O184" s="53">
        <v>16</v>
      </c>
      <c r="P184" s="5">
        <v>15</v>
      </c>
      <c r="Q184" s="53"/>
      <c r="S184" s="53">
        <v>22</v>
      </c>
      <c r="T184" s="15">
        <v>9</v>
      </c>
      <c r="U184" s="56" t="s">
        <v>7</v>
      </c>
      <c r="W184" s="56"/>
      <c r="Y184" s="56"/>
      <c r="AA184" s="56"/>
      <c r="AC184" s="56"/>
      <c r="AE184" s="56"/>
      <c r="AG184" s="53">
        <v>30</v>
      </c>
      <c r="AH184" s="23">
        <v>1</v>
      </c>
      <c r="AI184" s="56">
        <v>36</v>
      </c>
      <c r="AK184" s="56"/>
      <c r="AM184" s="56">
        <v>43</v>
      </c>
      <c r="AO184" s="53">
        <v>19</v>
      </c>
      <c r="AP184" s="23">
        <v>12</v>
      </c>
      <c r="AQ184" s="53">
        <v>28</v>
      </c>
      <c r="AR184" s="52">
        <v>3</v>
      </c>
      <c r="BQ184" s="26">
        <f>+D184+F184+H184+J184+L184+N184+P184+R184+T184+V184+Z184+X184+AB184+AD184+AF184+AH184+AJ184+AL184+AN184+AP184+AR184+AT184+AV184+AX184+AZ184+BB184+BD184+BF184+BH184+BJ184+BL184+BN184+BP184</f>
        <v>85</v>
      </c>
      <c r="BR184" s="6">
        <f>+F184+J184+X184+AB184+AF184+AL184+AT184+BL184+BP184</f>
        <v>0</v>
      </c>
      <c r="BS184" s="6">
        <f>+D184+H184+R184+Z184+AV184+BJ184</f>
        <v>0</v>
      </c>
      <c r="BT184" s="6">
        <f>+P184+AJ184+AN184+AR184+BB184+BH184</f>
        <v>18</v>
      </c>
      <c r="BU184" s="6">
        <f>+L184+N184+T184+AH184+AP184+AZ184+BF184+BN184</f>
        <v>67</v>
      </c>
      <c r="BV184" s="13">
        <f>+V184+AX184+BD184</f>
        <v>0</v>
      </c>
    </row>
    <row r="185" spans="1:74" ht="15">
      <c r="A185" s="62" t="s">
        <v>85</v>
      </c>
      <c r="B185" t="s">
        <v>9</v>
      </c>
      <c r="C185" s="27">
        <v>51</v>
      </c>
      <c r="E185" s="56"/>
      <c r="G185" s="53"/>
      <c r="I185" s="53"/>
      <c r="K185" s="27">
        <v>46</v>
      </c>
      <c r="M185" s="27"/>
      <c r="O185" s="27" t="s">
        <v>331</v>
      </c>
      <c r="Q185" s="27"/>
      <c r="S185" s="27"/>
      <c r="U185" s="27"/>
      <c r="W185" s="27"/>
      <c r="Y185" s="27"/>
      <c r="AA185" s="27"/>
      <c r="AC185" s="27"/>
      <c r="AE185" s="27"/>
      <c r="AG185" s="27"/>
      <c r="AI185" s="27"/>
      <c r="AK185" s="27"/>
      <c r="AM185" s="27"/>
      <c r="AO185" s="56">
        <v>47</v>
      </c>
      <c r="BQ185" s="26">
        <f>+D185+F185+H185+J185+L185+N185+P185+R185+T185+V185+Z185+X185+AB185+AD185+AF185+AH185+AJ185+AL185+AN185+AP185+AR185+AT185+AV185+AX185+AZ185+BB185+BD185+BF185+BH185+BJ185+BL185+BN185+BP185</f>
        <v>0</v>
      </c>
      <c r="BR185" s="6">
        <f>+F185+J185+X185+AB185+AF185+AL185+AT185+BL185+BP185</f>
        <v>0</v>
      </c>
      <c r="BS185" s="6">
        <f>+D185+H185+R185+Z185+AV185+BJ185</f>
        <v>0</v>
      </c>
      <c r="BT185" s="6">
        <f>+P185+AJ185+AN185+AR185+BB185+BH185</f>
        <v>0</v>
      </c>
      <c r="BU185" s="6">
        <f>+L185+N185+T185+AH185+AP185+AZ185+BF185+BN185</f>
        <v>0</v>
      </c>
      <c r="BV185" s="13">
        <f>+V185+AX185+BD185</f>
        <v>0</v>
      </c>
    </row>
    <row r="186" spans="1:74" ht="15">
      <c r="A186" s="66" t="s">
        <v>336</v>
      </c>
      <c r="B186" t="s">
        <v>11</v>
      </c>
      <c r="E186" s="53"/>
      <c r="G186" s="53"/>
      <c r="I186" s="53">
        <v>25</v>
      </c>
      <c r="J186" s="5">
        <v>6</v>
      </c>
      <c r="K186" s="53"/>
      <c r="M186" s="53"/>
      <c r="O186" s="53"/>
      <c r="Q186" s="53"/>
      <c r="S186" s="53"/>
      <c r="U186" s="53"/>
      <c r="W186" s="53">
        <v>23</v>
      </c>
      <c r="X186" s="19">
        <v>8</v>
      </c>
      <c r="Y186" s="53"/>
      <c r="AA186" s="56">
        <v>41</v>
      </c>
      <c r="AC186" s="56"/>
      <c r="AE186" s="56">
        <v>36</v>
      </c>
      <c r="AG186" s="56"/>
      <c r="AI186" s="56"/>
      <c r="AK186" s="56">
        <v>49</v>
      </c>
      <c r="AM186" s="56"/>
      <c r="AO186" s="56"/>
      <c r="AS186" s="53">
        <v>20</v>
      </c>
      <c r="AT186" s="52">
        <v>11</v>
      </c>
      <c r="BK186" s="53">
        <v>15</v>
      </c>
      <c r="BL186" s="73">
        <v>16</v>
      </c>
      <c r="BQ186" s="26">
        <f>+D186+F186+H186+J186+L186+N186+P186+R186+T186+V186+Z186+X186+AB186+AD186+AF186+AH186+AJ186+AL186+AN186+AP186+AR186+AT186+AV186+AX186+AZ186+BB186+BD186+BF186+BH186+BJ186+BL186+BN186+BP186</f>
        <v>41</v>
      </c>
      <c r="BR186" s="6">
        <f>+F186+J186+X186+AB186+AF186+AL186+AT186+BL186+BP186</f>
        <v>41</v>
      </c>
      <c r="BS186" s="6">
        <f>+D186+H186+R186+Z186+AV186+BJ186</f>
        <v>0</v>
      </c>
      <c r="BT186" s="6">
        <f>+P186+AJ186+AN186+AR186+BB186+BH186</f>
        <v>0</v>
      </c>
      <c r="BU186" s="6">
        <f>+L186+N186+T186+AH186+AP186+AZ186+BF186+BN186</f>
        <v>0</v>
      </c>
      <c r="BV186" s="13">
        <f>+V186+AX186+BD186</f>
        <v>0</v>
      </c>
    </row>
    <row r="187" spans="1:74" ht="15">
      <c r="A187" s="66" t="s">
        <v>368</v>
      </c>
      <c r="B187" s="66" t="s">
        <v>13</v>
      </c>
      <c r="E187" s="53"/>
      <c r="K187" s="27">
        <v>53</v>
      </c>
      <c r="M187" s="27">
        <v>41</v>
      </c>
      <c r="O187" s="27" t="s">
        <v>331</v>
      </c>
      <c r="Q187" s="27"/>
      <c r="S187" s="56">
        <v>41</v>
      </c>
      <c r="U187" s="56">
        <v>31</v>
      </c>
      <c r="W187" s="56"/>
      <c r="Y187" s="56"/>
      <c r="AA187" s="56"/>
      <c r="AC187" s="56"/>
      <c r="AE187" s="56"/>
      <c r="AG187" s="56">
        <v>34</v>
      </c>
      <c r="AI187" s="56" t="s">
        <v>331</v>
      </c>
      <c r="AK187" s="56"/>
      <c r="AM187" s="56">
        <v>45</v>
      </c>
      <c r="AO187" s="56">
        <v>37</v>
      </c>
      <c r="AQ187" s="53" t="s">
        <v>331</v>
      </c>
      <c r="AW187" s="53">
        <v>33</v>
      </c>
      <c r="AY187" s="53" t="s">
        <v>331</v>
      </c>
      <c r="BA187" s="53">
        <v>42</v>
      </c>
      <c r="BC187" s="53">
        <v>13</v>
      </c>
      <c r="BD187" s="52">
        <v>20</v>
      </c>
      <c r="BE187" s="53">
        <v>35</v>
      </c>
      <c r="BG187" s="53">
        <v>40</v>
      </c>
      <c r="BQ187" s="26">
        <f>+D187+F187+H187+J187+L187+N187+P187+R187+T187+V187+Z187+X187+AB187+AD187+AF187+AH187+AJ187+AL187+AN187+AP187+AR187+AT187+AV187+AX187+AZ187+BB187+BD187+BF187+BH187+BJ187+BL187+BN187+BP187</f>
        <v>20</v>
      </c>
      <c r="BR187" s="6">
        <f>+F187+J187+X187+AB187+AF187+AL187+AT187+BL187+BP187</f>
        <v>0</v>
      </c>
      <c r="BS187" s="6">
        <f>+D187+H187+R187+Z187+AV187+BJ187</f>
        <v>0</v>
      </c>
      <c r="BT187" s="6">
        <f>+P187+AJ187+AN187+AR187+BB187+BH187</f>
        <v>0</v>
      </c>
      <c r="BU187" s="6">
        <f>+L187+N187+T187+AH187+AP187+AZ187+BF187+BN187</f>
        <v>0</v>
      </c>
      <c r="BV187" s="13">
        <f>+V187+AX187+BD187</f>
        <v>20</v>
      </c>
    </row>
    <row r="188" spans="1:74" ht="15">
      <c r="A188" s="66" t="s">
        <v>372</v>
      </c>
      <c r="B188" s="66" t="s">
        <v>10</v>
      </c>
      <c r="K188" s="27">
        <v>42</v>
      </c>
      <c r="M188" s="27">
        <v>33</v>
      </c>
      <c r="O188" s="53">
        <v>29</v>
      </c>
      <c r="P188" s="5">
        <v>2</v>
      </c>
      <c r="Q188" s="53"/>
      <c r="S188" s="6">
        <v>10</v>
      </c>
      <c r="T188" s="15">
        <v>26</v>
      </c>
      <c r="AG188" s="56">
        <v>36</v>
      </c>
      <c r="AI188" s="56" t="s">
        <v>329</v>
      </c>
      <c r="AK188" s="56"/>
      <c r="AM188" s="56">
        <v>36</v>
      </c>
      <c r="AO188" s="53">
        <v>14</v>
      </c>
      <c r="AP188" s="23">
        <v>18</v>
      </c>
      <c r="AQ188" s="53">
        <v>24</v>
      </c>
      <c r="AR188" s="52">
        <v>7</v>
      </c>
      <c r="AY188" s="53">
        <v>21</v>
      </c>
      <c r="AZ188" s="52">
        <v>10</v>
      </c>
      <c r="BA188" s="53">
        <v>23</v>
      </c>
      <c r="BB188" s="52">
        <v>8</v>
      </c>
      <c r="BE188" s="53">
        <v>38</v>
      </c>
      <c r="BG188" s="53">
        <v>25</v>
      </c>
      <c r="BH188" s="65">
        <v>6</v>
      </c>
      <c r="BQ188" s="26">
        <f>+D188+F188+H188+J188+L188+N188+P188+R188+T188+V188+Z188+X188+AB188+AD188+AF188+AH188+AJ188+AL188+AN188+AP188+AR188+AT188+AV188+AX188+AZ188+BB188+BD188+BF188+BH188+BJ188+BL188+BN188+BP188</f>
        <v>77</v>
      </c>
      <c r="BR188" s="6">
        <f>+F188+J188+X188+AB188+AF188+AL188+AT188+BL188+BP188</f>
        <v>0</v>
      </c>
      <c r="BS188" s="6">
        <f>+D188+H188+R188+Z188+AV188+BJ188</f>
        <v>0</v>
      </c>
      <c r="BT188" s="6">
        <f>+P188+AJ188+AN188+AR188+BB188+BH188</f>
        <v>23</v>
      </c>
      <c r="BU188" s="6">
        <f>+L188+N188+T188+AH188+AP188+AZ188+BF188+BN188</f>
        <v>54</v>
      </c>
      <c r="BV188" s="13">
        <f>+V188+AX188+BD188</f>
        <v>0</v>
      </c>
    </row>
    <row r="189" spans="1:74" ht="15">
      <c r="A189" s="77" t="s">
        <v>36</v>
      </c>
      <c r="B189" s="74" t="s">
        <v>8</v>
      </c>
      <c r="C189" s="25">
        <v>23</v>
      </c>
      <c r="D189" s="5">
        <v>8</v>
      </c>
      <c r="G189" s="6" t="s">
        <v>19</v>
      </c>
      <c r="K189" s="25">
        <v>9</v>
      </c>
      <c r="L189" s="5">
        <v>29</v>
      </c>
      <c r="M189" s="25">
        <v>9</v>
      </c>
      <c r="N189" s="5">
        <v>29</v>
      </c>
      <c r="O189" s="6">
        <v>6</v>
      </c>
      <c r="P189" s="5">
        <v>40</v>
      </c>
      <c r="Q189" s="6">
        <v>25</v>
      </c>
      <c r="R189" s="5">
        <v>6</v>
      </c>
      <c r="S189" s="6">
        <v>27</v>
      </c>
      <c r="T189" s="15">
        <v>4</v>
      </c>
      <c r="U189" s="53">
        <v>13</v>
      </c>
      <c r="V189" s="15">
        <v>20</v>
      </c>
      <c r="W189" s="53"/>
      <c r="Y189" s="53">
        <v>10</v>
      </c>
      <c r="Z189" s="17">
        <v>26</v>
      </c>
      <c r="AA189" s="53"/>
      <c r="AC189" s="53">
        <v>5</v>
      </c>
      <c r="AD189" s="23">
        <v>30</v>
      </c>
      <c r="AE189" s="53"/>
      <c r="AG189" s="24">
        <v>12</v>
      </c>
      <c r="AH189" s="23">
        <v>22</v>
      </c>
      <c r="AI189" s="56" t="s">
        <v>331</v>
      </c>
      <c r="AK189" s="56"/>
      <c r="AM189" s="53">
        <v>6</v>
      </c>
      <c r="AN189" s="23">
        <v>40</v>
      </c>
      <c r="AO189" s="56"/>
      <c r="AQ189" s="53" t="s">
        <v>331</v>
      </c>
      <c r="AW189" s="53">
        <v>24</v>
      </c>
      <c r="AX189" s="52">
        <v>7</v>
      </c>
      <c r="AY189" s="53">
        <v>12</v>
      </c>
      <c r="AZ189" s="52">
        <v>22</v>
      </c>
      <c r="BA189" s="53">
        <v>17</v>
      </c>
      <c r="BB189" s="52">
        <v>14</v>
      </c>
      <c r="BC189" s="53">
        <v>11</v>
      </c>
      <c r="BD189" s="52">
        <v>24</v>
      </c>
      <c r="BE189" s="53">
        <v>20</v>
      </c>
      <c r="BF189" s="52">
        <v>11</v>
      </c>
      <c r="BG189" s="53">
        <v>10</v>
      </c>
      <c r="BH189" s="65">
        <v>26</v>
      </c>
      <c r="BI189" s="56">
        <v>31</v>
      </c>
      <c r="BM189" s="53">
        <v>10</v>
      </c>
      <c r="BN189" s="73">
        <v>26</v>
      </c>
      <c r="BQ189" s="26">
        <f>+D189+F189+H189+J189+L189+N189+P189+R189+T189+V189+Z189+X189+AB189+AD189+AF189+AH189+AJ189+AL189+AN189+AP189+AR189+AT189+AV189+AX189+AZ189+BB189+BD189+BF189+BH189+BJ189+BL189+BN189+BP189</f>
        <v>384</v>
      </c>
      <c r="BR189" s="6">
        <f>+F189+J189+X189+AB189+AF189+AL189+AT189+BL189+BP189</f>
        <v>0</v>
      </c>
      <c r="BS189" s="6">
        <f>+D189+H189+R189+Z189+AV189+BJ189</f>
        <v>40</v>
      </c>
      <c r="BT189" s="6">
        <f>+P189+AJ189+AN189+AR189+BB189+BH189</f>
        <v>120</v>
      </c>
      <c r="BU189" s="6">
        <f>+L189+N189+T189+AH189+AP189+AZ189+BF189+BN189</f>
        <v>143</v>
      </c>
      <c r="BV189" s="13">
        <f>+V189+AX189+BD189</f>
        <v>51</v>
      </c>
    </row>
    <row r="190" spans="1:74" ht="15">
      <c r="A190" s="28" t="s">
        <v>475</v>
      </c>
      <c r="B190" s="66" t="s">
        <v>3</v>
      </c>
      <c r="C190" s="22"/>
      <c r="E190" s="53"/>
      <c r="K190" s="53"/>
      <c r="M190" s="53"/>
      <c r="O190" s="53"/>
      <c r="Q190" s="53"/>
      <c r="S190" s="53"/>
      <c r="U190" s="53"/>
      <c r="W190" s="53">
        <v>26</v>
      </c>
      <c r="X190" s="19">
        <v>5</v>
      </c>
      <c r="Y190" s="53"/>
      <c r="AA190" s="56">
        <v>42</v>
      </c>
      <c r="AC190" s="56"/>
      <c r="AE190" s="56"/>
      <c r="AG190" s="56"/>
      <c r="AI190" s="56"/>
      <c r="AK190" s="56" t="s">
        <v>7</v>
      </c>
      <c r="AM190" s="56"/>
      <c r="AO190" s="56"/>
      <c r="BQ190" s="26">
        <f>+D190+F190+H190+J190+L190+N190+P190+R190+T190+V190+Z190+X190+AB190+AD190+AF190+AH190+AJ190+AL190+AN190+AP190+AR190+AT190+AV190+AX190+AZ190+BB190+BD190+BF190+BH190+BJ190+BL190+BN190+BP190</f>
        <v>5</v>
      </c>
      <c r="BR190" s="6">
        <f>+F190+J190+X190+AB190+AF190+AL190+AT190+BL190+BP190</f>
        <v>5</v>
      </c>
      <c r="BS190" s="6">
        <f>+D190+H190+R190+Z190+AV190+BJ190</f>
        <v>0</v>
      </c>
      <c r="BT190" s="6">
        <f>+P190+AJ190+AN190+AR190+BB190+BH190</f>
        <v>0</v>
      </c>
      <c r="BU190" s="6">
        <f>+L190+N190+T190+AH190+AP190+AZ190+BF190+BN190</f>
        <v>0</v>
      </c>
      <c r="BV190" s="13">
        <f>+V190+AX190+BD190</f>
        <v>0</v>
      </c>
    </row>
    <row r="191" spans="1:74" ht="15">
      <c r="A191" s="62" t="s">
        <v>559</v>
      </c>
      <c r="B191" s="77" t="s">
        <v>9</v>
      </c>
      <c r="AA191" s="53"/>
      <c r="AC191" s="53"/>
      <c r="AE191" s="53"/>
      <c r="AG191" s="53"/>
      <c r="AI191" s="53"/>
      <c r="AK191" s="56">
        <v>34</v>
      </c>
      <c r="AM191" s="53"/>
      <c r="AO191" s="53"/>
      <c r="BK191" s="53">
        <v>38</v>
      </c>
      <c r="BQ191" s="26">
        <f>+D191+F191+H191+J191+L191+N191+P191+R191+T191+V191+Z191+X191+AB191+AD191+AF191+AH191+AJ191+AL191+AN191+AP191+AR191+AT191+AV191+AX191+AZ191+BB191+BD191+BF191+BH191+BJ191+BL191+BN191+BP191</f>
        <v>0</v>
      </c>
      <c r="BR191" s="6">
        <f>+F191+J191+X191+AB191+AF191+AL191+AT191+BL191+BP191</f>
        <v>0</v>
      </c>
      <c r="BS191" s="6">
        <f>+D191+H191+R191+Z191+AV191+BJ191</f>
        <v>0</v>
      </c>
      <c r="BT191" s="6">
        <f>+P191+AJ191+AN191+AR191+BB191+BH191</f>
        <v>0</v>
      </c>
      <c r="BU191" s="6">
        <f>+L191+N191+T191+AH191+AP191+AZ191+BF191+BN191</f>
        <v>0</v>
      </c>
      <c r="BV191" s="13">
        <f>+V191+AX191+BD191</f>
        <v>0</v>
      </c>
    </row>
    <row r="192" spans="1:74" ht="15">
      <c r="A192" s="77" t="s">
        <v>479</v>
      </c>
      <c r="B192" s="77" t="s">
        <v>5</v>
      </c>
      <c r="K192" s="53"/>
      <c r="M192" s="53"/>
      <c r="O192" s="53"/>
      <c r="Q192" s="53"/>
      <c r="S192" s="53"/>
      <c r="U192" s="53"/>
      <c r="W192" s="53"/>
      <c r="Y192" s="53"/>
      <c r="AA192" s="56">
        <v>51</v>
      </c>
      <c r="AC192" s="56"/>
      <c r="AE192" s="56"/>
      <c r="AG192" s="56"/>
      <c r="AI192" s="56"/>
      <c r="AK192" s="56" t="s">
        <v>7</v>
      </c>
      <c r="AM192" s="56"/>
      <c r="AO192" s="56"/>
      <c r="AS192" s="56" t="s">
        <v>7</v>
      </c>
      <c r="BQ192" s="26">
        <f>+D192+F192+H192+J192+L192+N192+P192+R192+T192+V192+Z192+X192+AB192+AD192+AF192+AH192+AJ192+AL192+AN192+AP192+AR192+AT192+AV192+AX192+AZ192+BB192+BD192+BF192+BH192+BJ192+BL192+BN192+BP192</f>
        <v>0</v>
      </c>
      <c r="BR192" s="6">
        <f>+F192+J192+X192+AB192+AF192+AL192+AT192+BL192+BP192</f>
        <v>0</v>
      </c>
      <c r="BS192" s="6">
        <f>+D192+H192+R192+Z192+AV192+BJ192</f>
        <v>0</v>
      </c>
      <c r="BT192" s="6">
        <f>+P192+AJ192+AN192+AR192+BB192+BH192</f>
        <v>0</v>
      </c>
      <c r="BU192" s="6">
        <f>+L192+N192+T192+AH192+AP192+AZ192+BF192+BN192</f>
        <v>0</v>
      </c>
      <c r="BV192" s="13">
        <f>+V192+AX192+BD192</f>
        <v>0</v>
      </c>
    </row>
    <row r="193" spans="1:74" ht="15">
      <c r="A193" s="66" t="s">
        <v>360</v>
      </c>
      <c r="B193" s="66" t="s">
        <v>6</v>
      </c>
      <c r="K193" s="27">
        <v>55</v>
      </c>
      <c r="M193" s="27"/>
      <c r="O193" s="27" t="s">
        <v>331</v>
      </c>
      <c r="Q193" s="27"/>
      <c r="S193" s="27"/>
      <c r="U193" s="27"/>
      <c r="W193" s="27"/>
      <c r="Y193" s="27"/>
      <c r="AA193" s="27"/>
      <c r="AC193" s="27"/>
      <c r="AE193" s="27"/>
      <c r="AG193" s="27"/>
      <c r="AI193" s="56" t="s">
        <v>331</v>
      </c>
      <c r="AK193" s="56"/>
      <c r="AM193" s="56">
        <v>51</v>
      </c>
      <c r="AO193" s="56">
        <v>49</v>
      </c>
      <c r="AQ193" s="53" t="s">
        <v>329</v>
      </c>
      <c r="BQ193" s="26">
        <f>+D193+F193+H193+J193+L193+N193+P193+R193+T193+V193+Z193+X193+AB193+AD193+AF193+AH193+AJ193+AL193+AN193+AP193+AR193+AT193+AV193+AX193+AZ193+BB193+BD193+BF193+BH193+BJ193+BL193+BN193+BP193</f>
        <v>0</v>
      </c>
      <c r="BR193" s="6">
        <f>+F193+J193+X193+AB193+AF193+AL193+AT193+BL193+BP193</f>
        <v>0</v>
      </c>
      <c r="BS193" s="6">
        <f>+D193+H193+R193+Z193+AV193+BJ193</f>
        <v>0</v>
      </c>
      <c r="BT193" s="6">
        <f>+P193+AJ193+AN193+AR193+BB193+BH193</f>
        <v>0</v>
      </c>
      <c r="BU193" s="6">
        <f>+L193+N193+T193+AH193+AP193+AZ193+BF193+BN193</f>
        <v>0</v>
      </c>
      <c r="BV193" s="13">
        <f>+V193+AX193+BD193</f>
        <v>0</v>
      </c>
    </row>
    <row r="194" spans="1:74" ht="15">
      <c r="A194" s="77" t="s">
        <v>539</v>
      </c>
      <c r="B194" s="77" t="s">
        <v>5</v>
      </c>
      <c r="AA194" s="53"/>
      <c r="AC194" s="53"/>
      <c r="AE194" s="53"/>
      <c r="AG194" s="56">
        <v>47</v>
      </c>
      <c r="AI194" s="56"/>
      <c r="AK194" s="56"/>
      <c r="AM194" s="56"/>
      <c r="AO194" s="56"/>
      <c r="BQ194" s="26">
        <f>+D194+F194+H194+J194+L194+N194+P194+R194+T194+V194+Z194+X194+AB194+AD194+AF194+AH194+AJ194+AL194+AN194+AP194+AR194+AT194+AV194+AX194+AZ194+BB194+BD194+BF194+BH194+BJ194+BL194+BN194+BP194</f>
        <v>0</v>
      </c>
      <c r="BR194" s="6">
        <f>+F194+J194+X194+AB194+AF194+AL194+AT194+BL194+BP194</f>
        <v>0</v>
      </c>
      <c r="BS194" s="6">
        <f>+D194+H194+R194+Z194+AV194+BJ194</f>
        <v>0</v>
      </c>
      <c r="BT194" s="6">
        <f>+P194+AJ194+AN194+AR194+BB194+BH194</f>
        <v>0</v>
      </c>
      <c r="BU194" s="6">
        <f>+L194+N194+T194+AH194+AP194+AZ194+BF194+BN194</f>
        <v>0</v>
      </c>
      <c r="BV194" s="13">
        <f>+V194+AX194+BD194</f>
        <v>0</v>
      </c>
    </row>
    <row r="195" spans="1:74" ht="15">
      <c r="A195" s="62" t="s">
        <v>154</v>
      </c>
      <c r="B195" s="74" t="s">
        <v>18</v>
      </c>
      <c r="E195" s="27">
        <v>68</v>
      </c>
      <c r="AK195" s="53"/>
      <c r="BQ195" s="26">
        <f>+D195+F195+H195+J195+L195+N195+P195+R195+T195+V195+Z195+X195+AB195+AD195+AF195+AH195+AJ195+AL195+AN195+AP195+AR195+AT195+AV195+AX195+AZ195+BB195+BD195+BF195+BH195+BJ195+BL195+BN195+BP195</f>
        <v>0</v>
      </c>
      <c r="BR195" s="6">
        <f>+F195+J195+X195+AB195+AF195+AL195+AT195+BL195+BP195</f>
        <v>0</v>
      </c>
      <c r="BS195" s="6">
        <f>+D195+H195+R195+Z195+AV195+BJ195</f>
        <v>0</v>
      </c>
      <c r="BT195" s="6">
        <f>+P195+AJ195+AN195+AR195+BB195+BH195</f>
        <v>0</v>
      </c>
      <c r="BU195" s="6">
        <f>+L195+N195+T195+AH195+AP195+AZ195+BF195+BN195</f>
        <v>0</v>
      </c>
      <c r="BV195" s="13">
        <f>+V195+AX195+BD195</f>
        <v>0</v>
      </c>
    </row>
    <row r="196" spans="1:74" ht="15">
      <c r="A196" s="66" t="s">
        <v>328</v>
      </c>
      <c r="B196" s="74" t="s">
        <v>8</v>
      </c>
      <c r="G196" s="27" t="s">
        <v>7</v>
      </c>
      <c r="AA196" s="53"/>
      <c r="AC196" s="53"/>
      <c r="AE196" s="53"/>
      <c r="AG196" s="53"/>
      <c r="AI196" s="53"/>
      <c r="AK196" s="53"/>
      <c r="AM196" s="53"/>
      <c r="AO196" s="53"/>
      <c r="AS196" s="56" t="s">
        <v>352</v>
      </c>
      <c r="BQ196" s="26">
        <f>+D196+F196+H196+J196+L196+N196+P196+R196+T196+V196+Z196+X196+AB196+AD196+AF196+AH196+AJ196+AL196+AN196+AP196+AR196+AT196+AV196+AX196+AZ196+BB196+BD196+BF196+BH196+BJ196+BL196+BN196+BP196</f>
        <v>0</v>
      </c>
      <c r="BR196" s="6">
        <f>+F196+J196+X196+AB196+AF196+AL196+AT196+BL196+BP196</f>
        <v>0</v>
      </c>
      <c r="BS196" s="6">
        <f>+D196+H196+R196+Z196+AV196+BJ196</f>
        <v>0</v>
      </c>
      <c r="BT196" s="6">
        <f>+P196+AJ196+AN196+AR196+BB196+BH196</f>
        <v>0</v>
      </c>
      <c r="BU196" s="6">
        <f>+L196+N196+T196+AH196+AP196+AZ196+BF196+BN196</f>
        <v>0</v>
      </c>
      <c r="BV196" s="13">
        <f>+V196+AX196+BD196</f>
        <v>0</v>
      </c>
    </row>
    <row r="197" spans="1:74" ht="15">
      <c r="A197" s="66" t="s">
        <v>370</v>
      </c>
      <c r="B197" s="66" t="s">
        <v>5</v>
      </c>
      <c r="K197" s="27">
        <v>48</v>
      </c>
      <c r="M197" s="27">
        <v>37</v>
      </c>
      <c r="O197" s="53">
        <v>25</v>
      </c>
      <c r="P197" s="5">
        <v>6</v>
      </c>
      <c r="Q197" s="53"/>
      <c r="S197" s="56">
        <v>43</v>
      </c>
      <c r="U197" s="56"/>
      <c r="W197" s="56"/>
      <c r="Y197" s="56"/>
      <c r="AA197" s="56"/>
      <c r="AC197" s="56"/>
      <c r="AE197" s="56"/>
      <c r="AG197" s="56">
        <v>40</v>
      </c>
      <c r="AI197" s="56" t="s">
        <v>331</v>
      </c>
      <c r="AK197" s="56"/>
      <c r="AM197" s="56">
        <v>42</v>
      </c>
      <c r="AO197" s="56">
        <v>44</v>
      </c>
      <c r="AQ197" s="53">
        <v>33</v>
      </c>
      <c r="BC197" s="53">
        <v>26</v>
      </c>
      <c r="BD197" s="52">
        <v>5</v>
      </c>
      <c r="BE197" s="53">
        <v>21</v>
      </c>
      <c r="BF197" s="52">
        <v>10</v>
      </c>
      <c r="BG197" s="53">
        <v>35</v>
      </c>
      <c r="BQ197" s="26">
        <f>+D197+F197+H197+J197+L197+N197+P197+R197+T197+V197+Z197+X197+AB197+AD197+AF197+AH197+AJ197+AL197+AN197+AP197+AR197+AT197+AV197+AX197+AZ197+BB197+BD197+BF197+BH197+BJ197+BL197+BN197+BP197</f>
        <v>21</v>
      </c>
      <c r="BR197" s="6">
        <f>+F197+J197+X197+AB197+AF197+AL197+AT197+BL197+BP197</f>
        <v>0</v>
      </c>
      <c r="BS197" s="6">
        <f>+D197+H197+R197+Z197+AV197+BJ197</f>
        <v>0</v>
      </c>
      <c r="BT197" s="6">
        <f>+P197+AJ197+AN197+AR197+BB197+BH197</f>
        <v>6</v>
      </c>
      <c r="BU197" s="6">
        <f>+L197+N197+T197+AH197+AP197+AZ197+BF197+BN197</f>
        <v>10</v>
      </c>
      <c r="BV197" s="13">
        <f>+V197+AX197+BD197</f>
        <v>5</v>
      </c>
    </row>
    <row r="198" spans="1:74" ht="15">
      <c r="A198" s="77" t="s">
        <v>38</v>
      </c>
      <c r="B198" s="74" t="s">
        <v>11</v>
      </c>
      <c r="C198" s="25">
        <v>18</v>
      </c>
      <c r="D198" s="5">
        <v>13</v>
      </c>
      <c r="E198" s="25">
        <v>6</v>
      </c>
      <c r="F198" s="5">
        <v>40</v>
      </c>
      <c r="G198" s="27" t="s">
        <v>7</v>
      </c>
      <c r="I198" s="6">
        <v>8</v>
      </c>
      <c r="J198" s="5">
        <v>32</v>
      </c>
      <c r="K198" s="25">
        <v>2</v>
      </c>
      <c r="L198" s="5">
        <v>80</v>
      </c>
      <c r="M198" s="25">
        <v>2</v>
      </c>
      <c r="N198" s="5">
        <v>80</v>
      </c>
      <c r="O198" s="6">
        <v>1</v>
      </c>
      <c r="P198" s="5">
        <v>100</v>
      </c>
      <c r="Q198" s="6">
        <v>7</v>
      </c>
      <c r="R198" s="5">
        <v>36</v>
      </c>
      <c r="S198" s="6">
        <v>1</v>
      </c>
      <c r="T198" s="15">
        <v>100</v>
      </c>
      <c r="U198" s="6">
        <v>1</v>
      </c>
      <c r="V198" s="15">
        <v>100</v>
      </c>
      <c r="W198" s="27" t="s">
        <v>7</v>
      </c>
      <c r="Y198" s="18">
        <v>7</v>
      </c>
      <c r="Z198" s="17">
        <v>36</v>
      </c>
      <c r="AA198" s="56" t="s">
        <v>7</v>
      </c>
      <c r="AC198" s="24">
        <v>5</v>
      </c>
      <c r="AD198" s="23">
        <v>30</v>
      </c>
      <c r="AE198" s="56" t="s">
        <v>7</v>
      </c>
      <c r="AG198" s="53">
        <v>1</v>
      </c>
      <c r="AH198" s="23">
        <v>100</v>
      </c>
      <c r="AI198" s="53">
        <v>2</v>
      </c>
      <c r="AJ198" s="23">
        <v>80</v>
      </c>
      <c r="AK198" s="56" t="s">
        <v>7</v>
      </c>
      <c r="AM198" s="53">
        <v>1</v>
      </c>
      <c r="AN198" s="23">
        <v>100</v>
      </c>
      <c r="AO198" s="53">
        <v>3</v>
      </c>
      <c r="AP198" s="23">
        <v>60</v>
      </c>
      <c r="AQ198" s="53">
        <v>1</v>
      </c>
      <c r="AR198" s="52">
        <v>100</v>
      </c>
      <c r="AS198" s="56" t="s">
        <v>352</v>
      </c>
      <c r="AU198" s="53">
        <v>18</v>
      </c>
      <c r="AV198" s="52">
        <v>13</v>
      </c>
      <c r="AW198" s="53">
        <v>6</v>
      </c>
      <c r="AX198" s="52">
        <v>40</v>
      </c>
      <c r="AY198" s="53">
        <v>1</v>
      </c>
      <c r="AZ198" s="52">
        <v>100</v>
      </c>
      <c r="BA198" s="53">
        <v>2</v>
      </c>
      <c r="BB198" s="52">
        <v>80</v>
      </c>
      <c r="BC198" s="53">
        <v>2</v>
      </c>
      <c r="BD198" s="52">
        <v>80</v>
      </c>
      <c r="BE198" s="53">
        <v>2</v>
      </c>
      <c r="BF198" s="52">
        <v>80</v>
      </c>
      <c r="BG198" s="53">
        <v>1</v>
      </c>
      <c r="BH198" s="65">
        <v>100</v>
      </c>
      <c r="BI198" s="53">
        <v>3</v>
      </c>
      <c r="BJ198" s="73">
        <v>60</v>
      </c>
      <c r="BK198" s="53">
        <v>17</v>
      </c>
      <c r="BL198" s="73">
        <v>14</v>
      </c>
      <c r="BM198" s="53">
        <v>4</v>
      </c>
      <c r="BN198" s="73">
        <v>50</v>
      </c>
      <c r="BO198" s="53">
        <v>13</v>
      </c>
      <c r="BP198" s="73">
        <v>20</v>
      </c>
      <c r="BQ198" s="26">
        <f>+D198+F198+H198+J198+L198+N198+P198+R198+T198+V198+Z198+X198+AB198+AD198+AF198+AH198+AJ198+AL198+AN198+AP198+AR198+AT198+AV198+AX198+AZ198+BB198+BD198+BF198+BH198+BJ198+BL198+BN198+BP198</f>
        <v>1724</v>
      </c>
      <c r="BR198" s="6">
        <f>+F198+J198+X198+AB198+AF198+AL198+AT198+BL198+BP198</f>
        <v>106</v>
      </c>
      <c r="BS198" s="6">
        <f>+D198+H198+R198+Z198+AV198+BJ198</f>
        <v>158</v>
      </c>
      <c r="BT198" s="6">
        <f>+P198+AJ198+AN198+AR198+BB198+BH198</f>
        <v>560</v>
      </c>
      <c r="BU198" s="6">
        <f>+L198+N198+T198+AH198+AP198+AZ198+BF198+BN198</f>
        <v>650</v>
      </c>
      <c r="BV198" s="13">
        <f>+V198+AX198+BD198</f>
        <v>220</v>
      </c>
    </row>
    <row r="199" spans="1:74" ht="15">
      <c r="A199" s="77" t="s">
        <v>131</v>
      </c>
      <c r="B199" t="s">
        <v>3</v>
      </c>
      <c r="E199" s="27">
        <v>57</v>
      </c>
      <c r="W199" s="27" t="s">
        <v>7</v>
      </c>
      <c r="AA199" s="24">
        <v>13</v>
      </c>
      <c r="AB199" s="23">
        <v>20</v>
      </c>
      <c r="AE199" s="24">
        <v>22</v>
      </c>
      <c r="AF199" s="23">
        <v>9</v>
      </c>
      <c r="AK199" s="24">
        <v>18</v>
      </c>
      <c r="AL199" s="23">
        <v>13</v>
      </c>
      <c r="AS199" s="56">
        <v>39</v>
      </c>
      <c r="AW199" s="56" t="s">
        <v>7</v>
      </c>
      <c r="AY199" s="53">
        <v>36</v>
      </c>
      <c r="BQ199" s="26">
        <f>+D199+F199+H199+J199+L199+N199+P199+R199+T199+V199+Z199+X199+AB199+AD199+AF199+AH199+AJ199+AL199+AN199+AP199+AR199+AT199+AV199+AX199+AZ199+BB199+BD199+BF199+BH199+BJ199+BL199+BN199+BP199</f>
        <v>42</v>
      </c>
      <c r="BR199" s="6">
        <f>+F199+J199+X199+AB199+AF199+AL199+AT199+BL199+BP199</f>
        <v>42</v>
      </c>
      <c r="BS199" s="6">
        <f>+D199+H199+R199+Z199+AV199+BJ199</f>
        <v>0</v>
      </c>
      <c r="BT199" s="6">
        <f>+P199+AJ199+AN199+AR199+BB199+BH199</f>
        <v>0</v>
      </c>
      <c r="BU199" s="6">
        <f>+L199+N199+T199+AH199+AP199+AZ199+BF199+BN199</f>
        <v>0</v>
      </c>
      <c r="BV199" s="13">
        <f>+V199+AX199+BD199</f>
        <v>0</v>
      </c>
    </row>
    <row r="200" spans="1:74" ht="15">
      <c r="A200" s="74" t="s">
        <v>136</v>
      </c>
      <c r="B200" t="s">
        <v>13</v>
      </c>
      <c r="E200" s="25">
        <v>28</v>
      </c>
      <c r="F200" s="5">
        <v>3</v>
      </c>
      <c r="G200" s="56"/>
      <c r="I200" s="6">
        <v>27</v>
      </c>
      <c r="J200" s="5">
        <v>4</v>
      </c>
      <c r="W200" s="27">
        <v>34</v>
      </c>
      <c r="AE200" s="24">
        <v>24</v>
      </c>
      <c r="AF200" s="23">
        <v>7</v>
      </c>
      <c r="AK200" s="24">
        <v>23</v>
      </c>
      <c r="AL200" s="23">
        <v>8</v>
      </c>
      <c r="AS200" s="56">
        <v>45</v>
      </c>
      <c r="AU200" s="53">
        <v>44</v>
      </c>
      <c r="BQ200" s="26">
        <f>+D200+F200+H200+J200+L200+N200+P200+R200+T200+V200+Z200+X200+AB200+AD200+AF200+AH200+AJ200+AL200+AN200+AP200+AR200+AT200+AV200+AX200+AZ200+BB200+BD200+BF200+BH200+BJ200+BL200+BN200+BP200</f>
        <v>22</v>
      </c>
      <c r="BR200" s="6">
        <f>+F200+J200+X200+AB200+AF200+AL200+AT200+BL200+BP200</f>
        <v>22</v>
      </c>
      <c r="BS200" s="6">
        <f>+D200+H200+R200+Z200+AV200+BJ200</f>
        <v>0</v>
      </c>
      <c r="BT200" s="6">
        <f>+P200+AJ200+AN200+AR200+BB200+BH200</f>
        <v>0</v>
      </c>
      <c r="BU200" s="6">
        <f>+L200+N200+T200+AH200+AP200+AZ200+BF200+BN200</f>
        <v>0</v>
      </c>
      <c r="BV200" s="13">
        <f>+V200+AX200+BD200</f>
        <v>0</v>
      </c>
    </row>
    <row r="201" spans="1:74" ht="15">
      <c r="A201" s="77" t="s">
        <v>34</v>
      </c>
      <c r="B201" s="74" t="s">
        <v>1</v>
      </c>
      <c r="C201" s="25">
        <v>8</v>
      </c>
      <c r="D201" s="5">
        <v>32</v>
      </c>
      <c r="E201" s="27">
        <v>35</v>
      </c>
      <c r="G201" s="6">
        <v>1</v>
      </c>
      <c r="H201" s="5">
        <v>100</v>
      </c>
      <c r="I201" s="27">
        <v>31</v>
      </c>
      <c r="K201" s="27"/>
      <c r="M201" s="27"/>
      <c r="O201" s="27"/>
      <c r="Q201" s="6">
        <v>1</v>
      </c>
      <c r="R201" s="5">
        <v>100</v>
      </c>
      <c r="S201" s="53"/>
      <c r="U201" s="53"/>
      <c r="W201" s="27" t="s">
        <v>7</v>
      </c>
      <c r="Y201" s="53">
        <v>1</v>
      </c>
      <c r="Z201" s="17">
        <v>100</v>
      </c>
      <c r="AA201" s="53">
        <v>18</v>
      </c>
      <c r="AB201" s="23">
        <v>13</v>
      </c>
      <c r="AC201" s="53">
        <v>5</v>
      </c>
      <c r="AD201" s="23">
        <v>30</v>
      </c>
      <c r="AE201" s="22" t="s">
        <v>7</v>
      </c>
      <c r="AG201" s="22"/>
      <c r="AI201" s="22"/>
      <c r="AK201" s="53">
        <v>20</v>
      </c>
      <c r="AL201" s="23">
        <v>11</v>
      </c>
      <c r="AM201" s="22"/>
      <c r="AO201" s="22"/>
      <c r="AS201" s="56">
        <v>44</v>
      </c>
      <c r="AU201" s="53">
        <v>10</v>
      </c>
      <c r="AV201" s="52">
        <v>26</v>
      </c>
      <c r="AW201" s="53">
        <v>15</v>
      </c>
      <c r="AX201" s="52">
        <v>16</v>
      </c>
      <c r="BA201" s="53">
        <v>18</v>
      </c>
      <c r="BB201" s="52">
        <v>13</v>
      </c>
      <c r="BI201" s="56" t="s">
        <v>7</v>
      </c>
      <c r="BK201" s="53">
        <v>19</v>
      </c>
      <c r="BL201" s="73">
        <v>12</v>
      </c>
      <c r="BQ201" s="26">
        <f>+D201+F201+H201+J201+L201+N201+P201+R201+T201+V201+Z201+X201+AB201+AD201+AF201+AH201+AJ201+AL201+AN201+AP201+AR201+AT201+AV201+AX201+AZ201+BB201+BD201+BF201+BH201+BJ201+BL201+BN201+BP201</f>
        <v>453</v>
      </c>
      <c r="BR201" s="6">
        <f>+F201+J201+X201+AB201+AF201+AL201+AT201+BL201+BP201</f>
        <v>36</v>
      </c>
      <c r="BS201" s="6">
        <f>+D201+H201+R201+Z201+AV201+BJ201</f>
        <v>358</v>
      </c>
      <c r="BT201" s="6">
        <f>+P201+AJ201+AN201+AR201+BB201+BH201</f>
        <v>13</v>
      </c>
      <c r="BU201" s="6">
        <f>+L201+N201+T201+AH201+AP201+AZ201+BF201+BN201</f>
        <v>0</v>
      </c>
      <c r="BV201" s="13">
        <f>+V201+AX201+BD201</f>
        <v>16</v>
      </c>
    </row>
    <row r="202" spans="1:74" ht="15">
      <c r="A202" s="77" t="s">
        <v>557</v>
      </c>
      <c r="B202" s="77" t="s">
        <v>16</v>
      </c>
      <c r="E202" s="53"/>
      <c r="W202" s="53"/>
      <c r="AK202" s="56" t="s">
        <v>7</v>
      </c>
      <c r="BQ202" s="26">
        <f>+D202+F202+H202+J202+L202+N202+P202+R202+T202+V202+Z202+X202+AB202+AD202+AF202+AH202+AJ202+AL202+AN202+AP202+AR202+AT202+AV202+AX202+AZ202+BB202+BD202+BF202+BH202+BJ202+BL202+BN202+BP202</f>
        <v>0</v>
      </c>
      <c r="BR202" s="6">
        <f>+F202+J202+X202+AB202+AF202+AL202+AT202+BL202+BP202</f>
        <v>0</v>
      </c>
      <c r="BS202" s="6">
        <f>+D202+H202+R202+Z202+AV202+BJ202</f>
        <v>0</v>
      </c>
      <c r="BT202" s="6">
        <f>+P202+AJ202+AN202+AR202+BB202+BH202</f>
        <v>0</v>
      </c>
      <c r="BU202" s="6">
        <f>+L202+N202+T202+AH202+AP202+AZ202+BF202+BN202</f>
        <v>0</v>
      </c>
      <c r="BV202" s="13">
        <f>+V202+AX202+BD202</f>
        <v>0</v>
      </c>
    </row>
    <row r="203" spans="1:74" ht="15">
      <c r="A203" s="77" t="s">
        <v>77</v>
      </c>
      <c r="B203" t="s">
        <v>4</v>
      </c>
      <c r="C203" s="27">
        <v>53</v>
      </c>
      <c r="E203" s="25">
        <v>7</v>
      </c>
      <c r="F203" s="5">
        <v>36</v>
      </c>
      <c r="G203" s="27">
        <v>45</v>
      </c>
      <c r="I203" s="6">
        <v>12</v>
      </c>
      <c r="J203" s="5">
        <v>22</v>
      </c>
      <c r="U203" s="22" t="s">
        <v>249</v>
      </c>
      <c r="W203" s="53">
        <v>10</v>
      </c>
      <c r="X203" s="19">
        <v>26</v>
      </c>
      <c r="Y203" s="56">
        <v>48</v>
      </c>
      <c r="AA203" s="24">
        <v>10</v>
      </c>
      <c r="AB203" s="23">
        <v>26</v>
      </c>
      <c r="AE203" s="24">
        <v>19</v>
      </c>
      <c r="AF203" s="23">
        <v>12</v>
      </c>
      <c r="AK203" s="56" t="s">
        <v>7</v>
      </c>
      <c r="AS203" s="53">
        <v>5</v>
      </c>
      <c r="AT203" s="52">
        <v>45</v>
      </c>
      <c r="AU203" s="53">
        <v>47</v>
      </c>
      <c r="BC203" s="53">
        <v>33</v>
      </c>
      <c r="BK203" s="53">
        <v>20</v>
      </c>
      <c r="BL203" s="73">
        <v>11</v>
      </c>
      <c r="BO203" s="53">
        <v>17</v>
      </c>
      <c r="BQ203" s="26">
        <f>+D203+F203+H203+J203+L203+N203+P203+R203+T203+V203+Z203+X203+AB203+AD203+AF203+AH203+AJ203+AL203+AN203+AP203+AR203+AT203+AV203+AX203+AZ203+BB203+BD203+BF203+BH203+BJ203+BL203+BN203+BP203</f>
        <v>178</v>
      </c>
      <c r="BR203" s="6">
        <f>+F203+J203+X203+AB203+AF203+AL203+AT203+BL203+BP203</f>
        <v>178</v>
      </c>
      <c r="BS203" s="6">
        <f>+D203+H203+R203+Z203+AV203+BJ203</f>
        <v>0</v>
      </c>
      <c r="BT203" s="6">
        <f>+P203+AJ203+AN203+AR203+BB203+BH203</f>
        <v>0</v>
      </c>
      <c r="BU203" s="6">
        <f>+L203+N203+T203+AH203+AP203+AZ203+BF203+BN203</f>
        <v>0</v>
      </c>
      <c r="BV203" s="13">
        <f>+V203+AX203+BD203</f>
        <v>0</v>
      </c>
    </row>
    <row r="204" spans="1:74" ht="15">
      <c r="A204" s="62" t="s">
        <v>472</v>
      </c>
      <c r="B204" s="66" t="s">
        <v>4</v>
      </c>
      <c r="W204" s="56"/>
      <c r="Y204" s="56">
        <v>54</v>
      </c>
      <c r="AA204" s="56"/>
      <c r="AC204" s="56"/>
      <c r="AE204" s="56"/>
      <c r="AG204" s="56"/>
      <c r="AI204" s="56"/>
      <c r="AK204" s="56"/>
      <c r="AM204" s="56"/>
      <c r="AO204" s="56"/>
      <c r="BK204" s="53" t="s">
        <v>7</v>
      </c>
      <c r="BQ204" s="26">
        <f>+D204+F204+H204+J204+L204+N204+P204+R204+T204+V204+Z204+X204+AB204+AD204+AF204+AH204+AJ204+AL204+AN204+AP204+AR204+AT204+AV204+AX204+AZ204+BB204+BD204+BF204+BH204+BJ204+BL204+BN204+BP204</f>
        <v>0</v>
      </c>
      <c r="BR204" s="6">
        <f>+F204+J204+X204+AB204+AF204+AL204+AT204+BL204+BP204</f>
        <v>0</v>
      </c>
      <c r="BS204" s="6">
        <f>+D204+H204+R204+Z204+AV204+BJ204</f>
        <v>0</v>
      </c>
      <c r="BT204" s="6">
        <f>+P204+AJ204+AN204+AR204+BB204+BH204</f>
        <v>0</v>
      </c>
      <c r="BU204" s="6">
        <f>+L204+N204+T204+AH204+AP204+AZ204+BF204+BN204</f>
        <v>0</v>
      </c>
      <c r="BV204" s="13">
        <f>+V204+AX204+BD204</f>
        <v>0</v>
      </c>
    </row>
    <row r="205" spans="1:74" ht="15">
      <c r="A205" s="77" t="s">
        <v>27</v>
      </c>
      <c r="B205" t="s">
        <v>5</v>
      </c>
      <c r="C205" s="25">
        <v>7</v>
      </c>
      <c r="D205" s="5">
        <v>36</v>
      </c>
      <c r="E205" s="56"/>
      <c r="G205" s="53"/>
      <c r="Q205" s="6">
        <v>13</v>
      </c>
      <c r="R205" s="5">
        <v>20</v>
      </c>
      <c r="U205" s="53"/>
      <c r="W205" s="20">
        <v>5</v>
      </c>
      <c r="X205" s="19">
        <v>45</v>
      </c>
      <c r="Y205" s="53">
        <v>8</v>
      </c>
      <c r="Z205" s="17">
        <v>32</v>
      </c>
      <c r="AA205" s="24">
        <v>7</v>
      </c>
      <c r="AB205" s="23">
        <v>36</v>
      </c>
      <c r="AE205" s="24">
        <v>7</v>
      </c>
      <c r="AF205" s="23">
        <v>36</v>
      </c>
      <c r="AK205" s="53">
        <v>4</v>
      </c>
      <c r="AL205" s="23">
        <v>50</v>
      </c>
      <c r="AS205" s="53">
        <v>6</v>
      </c>
      <c r="AT205" s="52">
        <v>40</v>
      </c>
      <c r="AU205" s="53">
        <v>3</v>
      </c>
      <c r="AV205" s="52">
        <v>60</v>
      </c>
      <c r="BI205" s="53">
        <v>11</v>
      </c>
      <c r="BJ205" s="73">
        <v>24</v>
      </c>
      <c r="BK205" s="53">
        <v>2</v>
      </c>
      <c r="BL205" s="73">
        <v>80</v>
      </c>
      <c r="BO205" s="53">
        <v>6</v>
      </c>
      <c r="BP205" s="73">
        <v>40</v>
      </c>
      <c r="BQ205" s="26">
        <f>+D205+F205+H205+J205+L205+N205+P205+R205+T205+V205+Z205+X205+AB205+AD205+AF205+AH205+AJ205+AL205+AN205+AP205+AR205+AT205+AV205+AX205+AZ205+BB205+BD205+BF205+BH205+BJ205+BL205+BN205+BP205</f>
        <v>499</v>
      </c>
      <c r="BR205" s="6">
        <f>+F205+J205+X205+AB205+AF205+AL205+AT205+BL205+BP205</f>
        <v>327</v>
      </c>
      <c r="BS205" s="6">
        <f>+D205+H205+R205+Z205+AV205+BJ205</f>
        <v>172</v>
      </c>
      <c r="BT205" s="6">
        <f>+P205+AJ205+AN205+AR205+BB205+BH205</f>
        <v>0</v>
      </c>
      <c r="BU205" s="6">
        <f>+L205+N205+T205+AH205+AP205+AZ205+BF205+BN205</f>
        <v>0</v>
      </c>
      <c r="BV205" s="13">
        <f>+V205+AX205+BD205</f>
        <v>0</v>
      </c>
    </row>
    <row r="206" spans="1:74" ht="15">
      <c r="A206" s="77" t="s">
        <v>54</v>
      </c>
      <c r="B206" s="74" t="s">
        <v>2</v>
      </c>
      <c r="C206" s="27">
        <v>35</v>
      </c>
      <c r="E206" s="25">
        <v>11</v>
      </c>
      <c r="F206" s="5">
        <v>24</v>
      </c>
      <c r="G206" s="6" t="s">
        <v>19</v>
      </c>
      <c r="I206" s="6">
        <v>4</v>
      </c>
      <c r="J206" s="5">
        <v>50</v>
      </c>
      <c r="Q206" s="56">
        <v>31</v>
      </c>
      <c r="S206" s="56"/>
      <c r="U206" s="56"/>
      <c r="W206" s="27" t="s">
        <v>7</v>
      </c>
      <c r="Y206" s="56">
        <v>34</v>
      </c>
      <c r="AA206" s="53">
        <v>9</v>
      </c>
      <c r="AB206" s="23">
        <v>29</v>
      </c>
      <c r="AC206" s="53"/>
      <c r="AE206" s="53">
        <v>9</v>
      </c>
      <c r="AF206" s="23">
        <v>29</v>
      </c>
      <c r="AG206" s="53"/>
      <c r="AI206" s="53"/>
      <c r="AK206" s="53">
        <v>5</v>
      </c>
      <c r="AL206" s="23">
        <v>45</v>
      </c>
      <c r="AM206" s="53"/>
      <c r="AO206" s="53"/>
      <c r="AS206" s="53">
        <v>2</v>
      </c>
      <c r="AT206" s="52">
        <v>80</v>
      </c>
      <c r="AU206" s="53">
        <v>43</v>
      </c>
      <c r="BI206" s="53">
        <v>23</v>
      </c>
      <c r="BJ206" s="73">
        <v>8</v>
      </c>
      <c r="BK206" s="53">
        <v>5</v>
      </c>
      <c r="BL206" s="73">
        <v>45</v>
      </c>
      <c r="BO206" s="53">
        <v>3</v>
      </c>
      <c r="BP206" s="73">
        <v>60</v>
      </c>
      <c r="BQ206" s="26">
        <f>+D206+F206+H206+J206+L206+N206+P206+R206+T206+V206+Z206+X206+AB206+AD206+AF206+AH206+AJ206+AL206+AN206+AP206+AR206+AT206+AV206+AX206+AZ206+BB206+BD206+BF206+BH206+BJ206+BL206+BN206+BP206</f>
        <v>370</v>
      </c>
      <c r="BR206" s="6">
        <f>+F206+J206+X206+AB206+AF206+AL206+AT206+BL206+BP206</f>
        <v>362</v>
      </c>
      <c r="BS206" s="6">
        <f>+D206+H206+R206+Z206+AV206+BJ206</f>
        <v>8</v>
      </c>
      <c r="BT206" s="6">
        <f>+P206+AJ206+AN206+AR206+BB206+BH206</f>
        <v>0</v>
      </c>
      <c r="BU206" s="6">
        <f>+L206+N206+T206+AH206+AP206+AZ206+BF206+BN206</f>
        <v>0</v>
      </c>
      <c r="BV206" s="13">
        <f>+V206+AX206+BD206</f>
        <v>0</v>
      </c>
    </row>
  </sheetData>
  <sheetProtection/>
  <mergeCells count="33">
    <mergeCell ref="BO1:BP1"/>
    <mergeCell ref="BM1:BN1"/>
    <mergeCell ref="C1:D1"/>
    <mergeCell ref="E1:F1"/>
    <mergeCell ref="G1:H1"/>
    <mergeCell ref="I1:J1"/>
    <mergeCell ref="K1:L1"/>
    <mergeCell ref="O1:P1"/>
    <mergeCell ref="AY1:AZ1"/>
    <mergeCell ref="AM1:AN1"/>
    <mergeCell ref="M1:N1"/>
    <mergeCell ref="AK1:AL1"/>
    <mergeCell ref="AA1:AB1"/>
    <mergeCell ref="AI1:AJ1"/>
    <mergeCell ref="Q1:R1"/>
    <mergeCell ref="U1:V1"/>
    <mergeCell ref="AS1:AT1"/>
    <mergeCell ref="AQ1:AR1"/>
    <mergeCell ref="AO1:AP1"/>
    <mergeCell ref="BA1:BB1"/>
    <mergeCell ref="AW1:AX1"/>
    <mergeCell ref="S1:T1"/>
    <mergeCell ref="AC1:AD1"/>
    <mergeCell ref="BG1:BH1"/>
    <mergeCell ref="BE1:BF1"/>
    <mergeCell ref="AE1:AF1"/>
    <mergeCell ref="W1:X1"/>
    <mergeCell ref="BK1:BL1"/>
    <mergeCell ref="BI1:BJ1"/>
    <mergeCell ref="BC1:BD1"/>
    <mergeCell ref="AG1:AH1"/>
    <mergeCell ref="Y1:Z1"/>
    <mergeCell ref="AU1:AV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4.57421875" style="0" customWidth="1"/>
    <col min="3" max="3" width="19.7109375" style="0" bestFit="1" customWidth="1"/>
    <col min="4" max="4" width="5.7109375" style="0" bestFit="1" customWidth="1"/>
    <col min="5" max="5" width="4.8515625" style="0" bestFit="1" customWidth="1"/>
    <col min="6" max="6" width="8.421875" style="0" bestFit="1" customWidth="1"/>
    <col min="8" max="8" width="9.140625" style="0" customWidth="1"/>
    <col min="9" max="9" width="4.421875" style="0" customWidth="1"/>
    <col min="10" max="10" width="19.7109375" style="0" bestFit="1" customWidth="1"/>
    <col min="11" max="11" width="5.7109375" style="0" bestFit="1" customWidth="1"/>
    <col min="12" max="12" width="4.8515625" style="0" bestFit="1" customWidth="1"/>
    <col min="13" max="13" width="8.421875" style="0" bestFit="1" customWidth="1"/>
  </cols>
  <sheetData>
    <row r="1" spans="2:13" ht="15">
      <c r="B1" s="93" t="s">
        <v>98</v>
      </c>
      <c r="C1" s="93"/>
      <c r="D1" s="93"/>
      <c r="E1" s="93"/>
      <c r="F1" s="93"/>
      <c r="I1" s="93" t="s">
        <v>168</v>
      </c>
      <c r="J1" s="93"/>
      <c r="K1" s="93"/>
      <c r="L1" s="93"/>
      <c r="M1" s="93"/>
    </row>
    <row r="2" spans="2:13" s="7" customFormat="1" ht="15.75" thickBot="1">
      <c r="B2" s="92" t="s">
        <v>20</v>
      </c>
      <c r="C2" s="92"/>
      <c r="D2" s="8" t="s">
        <v>89</v>
      </c>
      <c r="E2" s="8" t="s">
        <v>90</v>
      </c>
      <c r="F2" s="8" t="s">
        <v>91</v>
      </c>
      <c r="I2" s="92" t="s">
        <v>20</v>
      </c>
      <c r="J2" s="92"/>
      <c r="K2" s="10" t="s">
        <v>89</v>
      </c>
      <c r="L2" s="10" t="s">
        <v>90</v>
      </c>
      <c r="M2" s="10" t="s">
        <v>91</v>
      </c>
    </row>
    <row r="3" spans="3:13" ht="15.75" thickTop="1">
      <c r="C3" t="s">
        <v>88</v>
      </c>
      <c r="D3">
        <f>422+70+134+80+122+135+267+221+146+194+120+144+167+193+50+154+119+90+164+162+194+206+77+132+119+107+84+151+244+100+152</f>
        <v>4720</v>
      </c>
      <c r="E3">
        <v>23</v>
      </c>
      <c r="F3" s="9">
        <f aca="true" t="shared" si="0" ref="F3:F20">+D3/E3</f>
        <v>205.2173913043478</v>
      </c>
      <c r="J3" t="s">
        <v>88</v>
      </c>
      <c r="K3">
        <f>322+215+287+145+119+206+255+189+60+183+120+90+133+208+92+231+183+192+141+213+51+210+49+252+168+101+224+49+140+163+204+275+120+98</f>
        <v>5688</v>
      </c>
      <c r="L3">
        <v>36</v>
      </c>
      <c r="M3" s="9">
        <f aca="true" t="shared" si="1" ref="M3:M14">+K3/L3</f>
        <v>158</v>
      </c>
    </row>
    <row r="4" spans="3:13" ht="15">
      <c r="C4" t="s">
        <v>97</v>
      </c>
      <c r="D4">
        <f>619+139+113+156+115+48+16+45+76+173+192+45+126+65+40+180+53+112+115+44+146+100+100+120+80+40+92+111+91+128</f>
        <v>3480</v>
      </c>
      <c r="E4">
        <v>17</v>
      </c>
      <c r="F4" s="9">
        <f>+D4/E4</f>
        <v>204.7058823529412</v>
      </c>
      <c r="J4" t="s">
        <v>105</v>
      </c>
      <c r="K4">
        <f>238+280+78+59+100+126+119+197+59+172+30+12+82+45+135+173+30+156+181+173+30+198+97+103+160+28+42+114+58+241+224+187+144+82</f>
        <v>4153</v>
      </c>
      <c r="L4">
        <v>23</v>
      </c>
      <c r="M4" s="9">
        <f t="shared" si="1"/>
        <v>180.56521739130434</v>
      </c>
    </row>
    <row r="5" spans="3:13" ht="15">
      <c r="C5" t="s">
        <v>108</v>
      </c>
      <c r="D5">
        <f>132+38+184+188+198+68+154+169+136+18+97+45+32+115+103+204+159+11+29+74+188+164+172+145+259+111+54+179+20</f>
        <v>3446</v>
      </c>
      <c r="E5">
        <v>13</v>
      </c>
      <c r="F5" s="9">
        <f t="shared" si="0"/>
        <v>265.0769230769231</v>
      </c>
      <c r="J5" t="s">
        <v>99</v>
      </c>
      <c r="K5">
        <f>111+72+104+74+132+44+71+36+73+109+30+144+68+118+108+90+65+128+227+82+113+139+97+28+141+87+101+74+5+65+47+124+129</f>
        <v>3036</v>
      </c>
      <c r="L5">
        <v>28</v>
      </c>
      <c r="M5" s="9">
        <f>+K5/L5</f>
        <v>108.42857142857143</v>
      </c>
    </row>
    <row r="6" spans="3:13" ht="15">
      <c r="C6" t="s">
        <v>105</v>
      </c>
      <c r="D6">
        <f>47+23+86+123+114+21+170+85+34+26+60+18+125+221+24+133+90+105+30+5+46+146+136+50+102+66+126</f>
        <v>2212</v>
      </c>
      <c r="E6">
        <v>21</v>
      </c>
      <c r="F6" s="9">
        <f t="shared" si="0"/>
        <v>105.33333333333333</v>
      </c>
      <c r="J6" t="s">
        <v>95</v>
      </c>
      <c r="K6">
        <f>231+7+99+88+82+60+40+46+202+44+80+67+215+38+42+34+75+59+95+151+110+76+18+80+82+107+122+231+56+88+53+52+151+26</f>
        <v>3007</v>
      </c>
      <c r="L6">
        <v>23</v>
      </c>
      <c r="M6" s="9">
        <f>+K6/L6</f>
        <v>130.7391304347826</v>
      </c>
    </row>
    <row r="7" spans="3:13" ht="15">
      <c r="C7" t="s">
        <v>99</v>
      </c>
      <c r="D7">
        <f>167+19+78+75+52+45+97+73+65+39+11+50+60+80+68+22+42+106+72+65+179+67+28+84+89+36+53+175+93+42</f>
        <v>2132</v>
      </c>
      <c r="E7">
        <v>21</v>
      </c>
      <c r="F7" s="9">
        <f t="shared" si="0"/>
        <v>101.52380952380952</v>
      </c>
      <c r="J7" t="s">
        <v>107</v>
      </c>
      <c r="K7">
        <f>140+36+3+22+18+50+14+54+39+192+16+116+26+90+117+223+7+22+4+9+45+40+196+20+49+100</f>
        <v>1648</v>
      </c>
      <c r="L7">
        <v>15</v>
      </c>
      <c r="M7" s="9">
        <f>+K7/L7</f>
        <v>109.86666666666666</v>
      </c>
    </row>
    <row r="8" spans="3:13" ht="15">
      <c r="C8" t="s">
        <v>95</v>
      </c>
      <c r="D8">
        <f>229+58+63+50+23+193+65+38+40+128+63+30+82+51+56+132+26+95+58+42+91+45+65+20+22+94+39+27+17+22+29</f>
        <v>1993</v>
      </c>
      <c r="E8">
        <v>17</v>
      </c>
      <c r="F8" s="9">
        <f t="shared" si="0"/>
        <v>117.23529411764706</v>
      </c>
      <c r="J8" t="s">
        <v>108</v>
      </c>
      <c r="K8">
        <f>45+11+41+6+119+100+16+27+116+65+51+12+7+76+67+35+12+35+87+22+41+9+94+67+82+40+67+80+10+17+38</f>
        <v>1495</v>
      </c>
      <c r="L8">
        <v>18</v>
      </c>
      <c r="M8" s="9">
        <f>+K8/L8</f>
        <v>83.05555555555556</v>
      </c>
    </row>
    <row r="9" spans="3:13" ht="15">
      <c r="C9" s="57" t="s">
        <v>107</v>
      </c>
      <c r="D9">
        <f>1285+13+61+7+24+53+100+54+35+65+32+69</f>
        <v>1798</v>
      </c>
      <c r="E9">
        <v>11</v>
      </c>
      <c r="F9" s="16">
        <f t="shared" si="0"/>
        <v>163.45454545454547</v>
      </c>
      <c r="J9" t="s">
        <v>160</v>
      </c>
      <c r="K9">
        <f>84+9+24+13+12+13+13+10+11+4+100+80+45+100+105+22+100+100+24+180+45+3+190+45+26+63+13+7+10+32</f>
        <v>1483</v>
      </c>
      <c r="L9">
        <v>4</v>
      </c>
      <c r="M9" s="9">
        <f>+K9/L9</f>
        <v>370.75</v>
      </c>
    </row>
    <row r="10" spans="3:13" ht="15">
      <c r="C10" t="s">
        <v>103</v>
      </c>
      <c r="D10">
        <f>94+26+24+36+69+25+44+69+40+80+20+13+3+15+31+95+88+32+114+51+36+50+60+36+100</f>
        <v>1251</v>
      </c>
      <c r="E10">
        <v>8</v>
      </c>
      <c r="F10" s="9">
        <f t="shared" si="0"/>
        <v>156.375</v>
      </c>
      <c r="J10" t="s">
        <v>101</v>
      </c>
      <c r="K10">
        <f>80+2+47+151+119+30+2+5+86+24+45+24+140+92+16+11+71+14+62+18+123+33+141+36+25+13+4+9+60</f>
        <v>1483</v>
      </c>
      <c r="L10">
        <v>9</v>
      </c>
      <c r="M10" s="9">
        <f>+K10/L10</f>
        <v>164.77777777777777</v>
      </c>
    </row>
    <row r="11" spans="3:13" ht="15">
      <c r="C11" t="s">
        <v>94</v>
      </c>
      <c r="D11">
        <f>136+60+80+80+24+62+61+100+60+36+24+29+22</f>
        <v>774</v>
      </c>
      <c r="E11">
        <v>5</v>
      </c>
      <c r="F11" s="9">
        <f t="shared" si="0"/>
        <v>154.8</v>
      </c>
      <c r="J11" t="s">
        <v>92</v>
      </c>
      <c r="K11">
        <f>119+45+46+14+7+67+88+115+70+11+18+84+26+20+33+78+32+12+2+1+54+26+119+38+34+20+45</f>
        <v>1224</v>
      </c>
      <c r="L11">
        <v>20</v>
      </c>
      <c r="M11" s="9">
        <f t="shared" si="1"/>
        <v>61.2</v>
      </c>
    </row>
    <row r="12" spans="3:13" ht="15">
      <c r="C12" t="s">
        <v>92</v>
      </c>
      <c r="D12">
        <f>35+36+4+52+20+22+8+19+16+30+18+9+7+29+56+31+12+9+6+14+29+7+25+16+18</f>
        <v>528</v>
      </c>
      <c r="E12">
        <v>13</v>
      </c>
      <c r="F12" s="9">
        <f t="shared" si="0"/>
        <v>40.61538461538461</v>
      </c>
      <c r="J12" t="s">
        <v>97</v>
      </c>
      <c r="K12">
        <f>18+5+11+12+14+40+29+80+41+27+60+15+11+40+29+39+6+2+80+65+34+25+60</f>
        <v>743</v>
      </c>
      <c r="L12">
        <v>13</v>
      </c>
      <c r="M12" s="9">
        <f t="shared" si="1"/>
        <v>57.15384615384615</v>
      </c>
    </row>
    <row r="13" spans="3:13" ht="15">
      <c r="C13" t="s">
        <v>106</v>
      </c>
      <c r="D13">
        <f>24+50+29+29+45+80+8+45+60</f>
        <v>370</v>
      </c>
      <c r="E13">
        <v>7</v>
      </c>
      <c r="F13" s="9">
        <f t="shared" si="0"/>
        <v>52.857142857142854</v>
      </c>
      <c r="J13" t="s">
        <v>103</v>
      </c>
      <c r="K13">
        <f>27+7+12+20+1+28+22+56+57+8+22+26+13+13+66+9+13+12+40+59+79+22+16+20</f>
        <v>648</v>
      </c>
      <c r="L13">
        <v>14</v>
      </c>
      <c r="M13" s="9">
        <f t="shared" si="1"/>
        <v>46.285714285714285</v>
      </c>
    </row>
    <row r="14" spans="3:13" ht="15">
      <c r="C14" t="s">
        <v>93</v>
      </c>
      <c r="D14">
        <f>36+22+26+26+12+45+3+11</f>
        <v>181</v>
      </c>
      <c r="E14">
        <v>8</v>
      </c>
      <c r="F14" s="9">
        <f t="shared" si="0"/>
        <v>22.625</v>
      </c>
      <c r="J14" t="s">
        <v>93</v>
      </c>
      <c r="K14">
        <f>34+1+15+9+36+45+14+12+28+7+8+48+9+40+20+15+14+7</f>
        <v>362</v>
      </c>
      <c r="L14">
        <v>9</v>
      </c>
      <c r="M14" s="9">
        <f t="shared" si="1"/>
        <v>40.22222222222222</v>
      </c>
    </row>
    <row r="15" spans="3:13" ht="15">
      <c r="C15" t="s">
        <v>104</v>
      </c>
      <c r="D15" s="21">
        <f>24+9+3+1+14+12+4+15+29</f>
        <v>111</v>
      </c>
      <c r="E15">
        <v>3</v>
      </c>
      <c r="F15" s="9">
        <f t="shared" si="0"/>
        <v>37</v>
      </c>
      <c r="J15" t="s">
        <v>94</v>
      </c>
      <c r="K15">
        <f>0+5+8+9+7+14+10+16+36+24+4+13</f>
        <v>146</v>
      </c>
      <c r="L15">
        <v>6</v>
      </c>
      <c r="M15" s="9">
        <f aca="true" t="shared" si="2" ref="M15:M24">+K15/L15</f>
        <v>24.333333333333332</v>
      </c>
    </row>
    <row r="16" spans="3:13" ht="15">
      <c r="C16" t="s">
        <v>101</v>
      </c>
      <c r="D16">
        <f>0+4+6+13+9+45</f>
        <v>77</v>
      </c>
      <c r="E16">
        <v>6</v>
      </c>
      <c r="F16" s="9">
        <f t="shared" si="0"/>
        <v>12.833333333333334</v>
      </c>
      <c r="J16" t="s">
        <v>100</v>
      </c>
      <c r="K16">
        <f>0+10+5+18+7+26</f>
        <v>66</v>
      </c>
      <c r="L16">
        <v>2</v>
      </c>
      <c r="M16" s="9">
        <f t="shared" si="2"/>
        <v>33</v>
      </c>
    </row>
    <row r="17" spans="3:13" ht="15">
      <c r="C17" s="57" t="s">
        <v>160</v>
      </c>
      <c r="D17">
        <f>66+8</f>
        <v>74</v>
      </c>
      <c r="E17">
        <v>3</v>
      </c>
      <c r="F17" s="16">
        <f t="shared" si="0"/>
        <v>24.666666666666668</v>
      </c>
      <c r="J17" t="s">
        <v>252</v>
      </c>
      <c r="K17">
        <f>0+24+5+11</f>
        <v>40</v>
      </c>
      <c r="L17">
        <v>2</v>
      </c>
      <c r="M17" s="9">
        <f t="shared" si="2"/>
        <v>20</v>
      </c>
    </row>
    <row r="18" spans="3:13" ht="15">
      <c r="C18" s="57" t="s">
        <v>159</v>
      </c>
      <c r="D18">
        <v>55</v>
      </c>
      <c r="E18">
        <v>3</v>
      </c>
      <c r="F18" s="16">
        <f t="shared" si="0"/>
        <v>18.333333333333332</v>
      </c>
      <c r="J18" t="s">
        <v>253</v>
      </c>
      <c r="K18">
        <f>0+8+7</f>
        <v>15</v>
      </c>
      <c r="L18">
        <v>3</v>
      </c>
      <c r="M18" s="9">
        <f t="shared" si="2"/>
        <v>5</v>
      </c>
    </row>
    <row r="19" spans="3:13" ht="15">
      <c r="C19" t="s">
        <v>96</v>
      </c>
      <c r="D19">
        <v>4</v>
      </c>
      <c r="E19">
        <v>2</v>
      </c>
      <c r="F19" s="9">
        <f t="shared" si="0"/>
        <v>2</v>
      </c>
      <c r="J19" t="s">
        <v>250</v>
      </c>
      <c r="K19">
        <v>11</v>
      </c>
      <c r="L19">
        <v>5</v>
      </c>
      <c r="M19" s="9">
        <f t="shared" si="2"/>
        <v>2.2</v>
      </c>
    </row>
    <row r="20" spans="3:13" ht="15">
      <c r="C20" s="21" t="s">
        <v>542</v>
      </c>
      <c r="D20">
        <f>0+1</f>
        <v>1</v>
      </c>
      <c r="E20">
        <v>1</v>
      </c>
      <c r="F20" s="16">
        <f t="shared" si="0"/>
        <v>1</v>
      </c>
      <c r="J20" t="s">
        <v>96</v>
      </c>
      <c r="K20">
        <f>0+5</f>
        <v>5</v>
      </c>
      <c r="L20">
        <v>2</v>
      </c>
      <c r="M20" s="9">
        <f t="shared" si="2"/>
        <v>2.5</v>
      </c>
    </row>
    <row r="21" spans="3:13" ht="15">
      <c r="C21" t="s">
        <v>161</v>
      </c>
      <c r="D21">
        <v>0</v>
      </c>
      <c r="E21">
        <v>1</v>
      </c>
      <c r="F21" s="9">
        <f aca="true" t="shared" si="3" ref="F21:F31">+D21/E21</f>
        <v>0</v>
      </c>
      <c r="J21" s="21" t="s">
        <v>102</v>
      </c>
      <c r="K21">
        <f>0+4</f>
        <v>4</v>
      </c>
      <c r="L21">
        <v>2</v>
      </c>
      <c r="M21" s="16">
        <f t="shared" si="2"/>
        <v>2</v>
      </c>
    </row>
    <row r="22" spans="3:13" ht="15">
      <c r="C22" t="s">
        <v>162</v>
      </c>
      <c r="D22">
        <v>0</v>
      </c>
      <c r="E22">
        <v>1</v>
      </c>
      <c r="F22" s="9">
        <f t="shared" si="3"/>
        <v>0</v>
      </c>
      <c r="J22" t="s">
        <v>251</v>
      </c>
      <c r="K22">
        <v>0</v>
      </c>
      <c r="L22">
        <v>1</v>
      </c>
      <c r="M22" s="9">
        <f t="shared" si="2"/>
        <v>0</v>
      </c>
    </row>
    <row r="23" spans="3:13" ht="15">
      <c r="C23" t="s">
        <v>163</v>
      </c>
      <c r="D23">
        <v>0</v>
      </c>
      <c r="E23">
        <v>1</v>
      </c>
      <c r="F23" s="9">
        <f t="shared" si="3"/>
        <v>0</v>
      </c>
      <c r="J23" t="s">
        <v>333</v>
      </c>
      <c r="K23">
        <v>0</v>
      </c>
      <c r="L23">
        <v>1</v>
      </c>
      <c r="M23" s="9">
        <f t="shared" si="2"/>
        <v>0</v>
      </c>
    </row>
    <row r="24" spans="3:13" ht="15">
      <c r="C24" t="s">
        <v>334</v>
      </c>
      <c r="D24">
        <v>0</v>
      </c>
      <c r="E24">
        <v>1</v>
      </c>
      <c r="F24" s="9">
        <f t="shared" si="3"/>
        <v>0</v>
      </c>
      <c r="J24" s="14" t="s">
        <v>449</v>
      </c>
      <c r="K24">
        <v>0</v>
      </c>
      <c r="L24">
        <v>1</v>
      </c>
      <c r="M24" s="16">
        <f t="shared" si="2"/>
        <v>0</v>
      </c>
    </row>
    <row r="25" spans="3:13" ht="15">
      <c r="C25" s="21" t="s">
        <v>513</v>
      </c>
      <c r="D25">
        <v>0</v>
      </c>
      <c r="E25">
        <v>1</v>
      </c>
      <c r="F25" s="16">
        <f>+D25/E25</f>
        <v>0</v>
      </c>
      <c r="H25" s="21"/>
      <c r="I25" s="21"/>
      <c r="J25" s="21" t="s">
        <v>531</v>
      </c>
      <c r="K25" s="21">
        <v>0</v>
      </c>
      <c r="L25" s="21">
        <v>1</v>
      </c>
      <c r="M25" s="16">
        <f aca="true" t="shared" si="4" ref="M25:M31">+K25/L25</f>
        <v>0</v>
      </c>
    </row>
    <row r="26" spans="1:13" ht="15">
      <c r="A26" s="21"/>
      <c r="B26" s="21"/>
      <c r="C26" s="21" t="s">
        <v>550</v>
      </c>
      <c r="D26" s="21">
        <v>0</v>
      </c>
      <c r="E26" s="21">
        <v>1</v>
      </c>
      <c r="F26" s="16">
        <f>+D26/E26</f>
        <v>0</v>
      </c>
      <c r="H26" s="21"/>
      <c r="I26" s="21"/>
      <c r="J26" s="21" t="s">
        <v>532</v>
      </c>
      <c r="K26" s="21">
        <v>0</v>
      </c>
      <c r="L26" s="21">
        <v>1</v>
      </c>
      <c r="M26" s="16">
        <f t="shared" si="4"/>
        <v>0</v>
      </c>
    </row>
    <row r="27" spans="1:13" ht="15">
      <c r="A27" s="57"/>
      <c r="B27" s="57"/>
      <c r="C27" s="57" t="s">
        <v>642</v>
      </c>
      <c r="D27" s="57">
        <v>0</v>
      </c>
      <c r="E27" s="57">
        <v>1</v>
      </c>
      <c r="F27" s="16">
        <f>+D27/E27</f>
        <v>0</v>
      </c>
      <c r="I27" s="21"/>
      <c r="J27" s="21" t="s">
        <v>533</v>
      </c>
      <c r="K27" s="21">
        <v>0</v>
      </c>
      <c r="L27" s="21">
        <v>1</v>
      </c>
      <c r="M27" s="16">
        <f t="shared" si="4"/>
        <v>0</v>
      </c>
    </row>
    <row r="28" spans="3:13" ht="15">
      <c r="C28" t="s">
        <v>253</v>
      </c>
      <c r="D28">
        <v>0</v>
      </c>
      <c r="E28">
        <v>2</v>
      </c>
      <c r="F28" s="9">
        <f t="shared" si="3"/>
        <v>0</v>
      </c>
      <c r="J28" s="21" t="s">
        <v>530</v>
      </c>
      <c r="K28">
        <v>0</v>
      </c>
      <c r="L28">
        <v>1</v>
      </c>
      <c r="M28" s="16">
        <f t="shared" si="4"/>
        <v>0</v>
      </c>
    </row>
    <row r="29" spans="3:13" ht="15">
      <c r="C29" t="s">
        <v>333</v>
      </c>
      <c r="D29">
        <v>0</v>
      </c>
      <c r="E29">
        <v>3</v>
      </c>
      <c r="F29" s="9">
        <f t="shared" si="3"/>
        <v>0</v>
      </c>
      <c r="J29" s="51" t="s">
        <v>597</v>
      </c>
      <c r="K29">
        <v>0</v>
      </c>
      <c r="L29">
        <v>1</v>
      </c>
      <c r="M29" s="16">
        <f t="shared" si="4"/>
        <v>0</v>
      </c>
    </row>
    <row r="30" spans="1:13" s="21" customFormat="1" ht="15">
      <c r="A30"/>
      <c r="B30"/>
      <c r="C30" t="s">
        <v>102</v>
      </c>
      <c r="D30">
        <v>0</v>
      </c>
      <c r="E30">
        <v>4</v>
      </c>
      <c r="F30" s="9">
        <f t="shared" si="3"/>
        <v>0</v>
      </c>
      <c r="H30"/>
      <c r="I30"/>
      <c r="J30" s="51" t="s">
        <v>598</v>
      </c>
      <c r="K30">
        <v>0</v>
      </c>
      <c r="L30">
        <v>1</v>
      </c>
      <c r="M30" s="16">
        <f t="shared" si="4"/>
        <v>0</v>
      </c>
    </row>
    <row r="31" spans="1:13" s="21" customFormat="1" ht="15">
      <c r="A31"/>
      <c r="B31"/>
      <c r="C31" t="s">
        <v>100</v>
      </c>
      <c r="D31">
        <v>0</v>
      </c>
      <c r="E31">
        <v>5</v>
      </c>
      <c r="F31" s="9">
        <f t="shared" si="3"/>
        <v>0</v>
      </c>
      <c r="H31"/>
      <c r="I31"/>
      <c r="J31" s="51" t="s">
        <v>599</v>
      </c>
      <c r="K31">
        <v>0</v>
      </c>
      <c r="L31">
        <v>2</v>
      </c>
      <c r="M31" s="16">
        <f t="shared" si="4"/>
        <v>0</v>
      </c>
    </row>
    <row r="32" spans="1:13" s="21" customFormat="1" ht="15">
      <c r="A32" s="36"/>
      <c r="B32" s="36"/>
      <c r="C32" s="36" t="s">
        <v>532</v>
      </c>
      <c r="D32" s="36">
        <v>0</v>
      </c>
      <c r="E32" s="36">
        <v>1</v>
      </c>
      <c r="F32" s="37">
        <f>+D32/E32</f>
        <v>0</v>
      </c>
      <c r="H32"/>
      <c r="I32"/>
      <c r="J32" t="s">
        <v>104</v>
      </c>
      <c r="K32">
        <v>0</v>
      </c>
      <c r="L32">
        <v>2</v>
      </c>
      <c r="M32" s="9">
        <f aca="true" t="shared" si="5" ref="M32:M37">+K32/L32</f>
        <v>0</v>
      </c>
    </row>
    <row r="33" spans="1:13" ht="15">
      <c r="A33" s="36"/>
      <c r="B33" s="36"/>
      <c r="C33" s="36" t="s">
        <v>568</v>
      </c>
      <c r="D33" s="36">
        <v>0</v>
      </c>
      <c r="E33" s="36">
        <v>1</v>
      </c>
      <c r="F33" s="37">
        <f>+D33/E33</f>
        <v>0</v>
      </c>
      <c r="J33" t="s">
        <v>420</v>
      </c>
      <c r="K33">
        <v>0</v>
      </c>
      <c r="L33">
        <v>2</v>
      </c>
      <c r="M33" s="9">
        <f t="shared" si="5"/>
        <v>0</v>
      </c>
    </row>
    <row r="34" spans="10:13" ht="15">
      <c r="J34" s="14" t="s">
        <v>163</v>
      </c>
      <c r="K34">
        <v>0</v>
      </c>
      <c r="L34">
        <v>2</v>
      </c>
      <c r="M34" s="16">
        <f t="shared" si="5"/>
        <v>0</v>
      </c>
    </row>
    <row r="35" spans="10:13" ht="15">
      <c r="J35" s="57" t="s">
        <v>334</v>
      </c>
      <c r="K35">
        <v>0</v>
      </c>
      <c r="L35">
        <v>2</v>
      </c>
      <c r="M35" s="16">
        <f t="shared" si="5"/>
        <v>0</v>
      </c>
    </row>
    <row r="36" spans="8:13" ht="15">
      <c r="H36" s="21"/>
      <c r="J36" s="14" t="s">
        <v>467</v>
      </c>
      <c r="K36">
        <v>0</v>
      </c>
      <c r="L36">
        <v>2</v>
      </c>
      <c r="M36" s="16">
        <f>+K36/L36</f>
        <v>0</v>
      </c>
    </row>
    <row r="37" spans="10:13" ht="15">
      <c r="J37" s="14" t="s">
        <v>161</v>
      </c>
      <c r="K37">
        <f>0</f>
        <v>0</v>
      </c>
      <c r="L37">
        <v>3</v>
      </c>
      <c r="M37" s="16">
        <f t="shared" si="5"/>
        <v>0</v>
      </c>
    </row>
    <row r="38" spans="10:13" ht="15">
      <c r="J38" t="s">
        <v>106</v>
      </c>
      <c r="K38">
        <v>0</v>
      </c>
      <c r="L38">
        <v>3</v>
      </c>
      <c r="M38" s="9">
        <f>+K38/L38</f>
        <v>0</v>
      </c>
    </row>
    <row r="39" spans="10:13" ht="15">
      <c r="J39" s="74" t="s">
        <v>672</v>
      </c>
      <c r="K39" s="74">
        <v>0</v>
      </c>
      <c r="L39" s="74">
        <v>1</v>
      </c>
      <c r="M39" s="16">
        <f>+K39/L39</f>
        <v>0</v>
      </c>
    </row>
  </sheetData>
  <sheetProtection/>
  <mergeCells count="4">
    <mergeCell ref="B2:C2"/>
    <mergeCell ref="B1:F1"/>
    <mergeCell ref="I1:M1"/>
    <mergeCell ref="I2:J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Adam</cp:lastModifiedBy>
  <dcterms:created xsi:type="dcterms:W3CDTF">2009-11-28T21:01:49Z</dcterms:created>
  <dcterms:modified xsi:type="dcterms:W3CDTF">2011-03-19T13:25:23Z</dcterms:modified>
  <cp:category/>
  <cp:version/>
  <cp:contentType/>
  <cp:contentStatus/>
</cp:coreProperties>
</file>