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0"/>
  </bookViews>
  <sheets>
    <sheet name="ffifutam" sheetId="1" r:id="rId1"/>
    <sheet name="nöifutam" sheetId="2" r:id="rId2"/>
    <sheet name="összffi" sheetId="3" r:id="rId3"/>
    <sheet name="össznöi" sheetId="4" r:id="rId4"/>
    <sheet name="orszag" sheetId="5" r:id="rId5"/>
  </sheets>
  <definedNames/>
  <calcPr fullCalcOnLoad="1"/>
</workbook>
</file>

<file path=xl/sharedStrings.xml><?xml version="1.0" encoding="utf-8"?>
<sst xmlns="http://schemas.openxmlformats.org/spreadsheetml/2006/main" count="1490" uniqueCount="483">
  <si>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</si>
  <si>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</si>
  <si>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</si>
  <si>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</si>
  <si>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</si>
  <si>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</si>
  <si>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</si>
  <si>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</si>
  <si>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</si>
  <si>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</si>
  <si>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</si>
  <si>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</si>
  <si>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</si>
  <si>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</si>
  <si>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</si>
  <si>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</si>
  <si>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</si>
  <si>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</si>
  <si>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</si>
  <si>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</si>
  <si>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</si>
  <si>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</si>
  <si>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</si>
  <si>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</si>
  <si>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</si>
  <si>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</si>
  <si>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</si>
  <si>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</si>
  <si>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1.szektor</t>
  </si>
  <si>
    <t>2.szektor</t>
  </si>
  <si>
    <t>fis-ski.com adatok felhasználásával</t>
  </si>
  <si>
    <t>Salomon</t>
  </si>
  <si>
    <t>Atomic</t>
  </si>
  <si>
    <t>Rossignol</t>
  </si>
  <si>
    <t>Head</t>
  </si>
  <si>
    <t>Fischer</t>
  </si>
  <si>
    <t>Nordica</t>
  </si>
  <si>
    <t>Elan</t>
  </si>
  <si>
    <t>Völkl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</si>
  <si>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</si>
  <si>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</si>
  <si>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</si>
  <si>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</si>
  <si>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</si>
  <si>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</si>
  <si>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</si>
  <si>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</si>
  <si>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</si>
  <si>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</si>
  <si>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</si>
  <si>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</si>
  <si>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</si>
  <si>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</si>
  <si>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</si>
  <si>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</si>
  <si>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</si>
  <si>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</si>
  <si>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</si>
  <si>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</si>
  <si>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</si>
  <si>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</si>
  <si>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</si>
  <si>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</si>
  <si>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</si>
  <si>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</si>
  <si>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</si>
  <si>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</si>
  <si>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</si>
  <si>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</si>
  <si>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</si>
  <si>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</si>
  <si>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</si>
  <si>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</si>
  <si>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</si>
  <si>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</si>
  <si>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</si>
  <si>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</si>
  <si>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</si>
  <si>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</si>
  <si>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</si>
  <si>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</si>
  <si>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</si>
  <si>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</si>
  <si>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</si>
  <si>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</si>
  <si>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</si>
  <si>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</si>
  <si>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</si>
  <si>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</si>
  <si>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</si>
  <si>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</si>
  <si>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</si>
  <si>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</si>
  <si>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</si>
  <si>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</si>
  <si>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</si>
  <si>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</si>
  <si>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</si>
  <si>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</si>
  <si>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</si>
  <si>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</si>
  <si>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</si>
  <si>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</si>
  <si>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</si>
  <si>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</si>
  <si>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</si>
  <si>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</si>
  <si>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</si>
  <si>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</si>
  <si>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</si>
  <si>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</si>
  <si>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</si>
  <si>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</si>
  <si>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</si>
  <si>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</si>
  <si>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</si>
  <si>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</si>
  <si>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</si>
  <si>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</si>
  <si>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</si>
  <si>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</si>
  <si>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</si>
  <si>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</si>
  <si>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</si>
  <si>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</si>
  <si>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</si>
  <si>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</si>
  <si>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</si>
  <si>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</si>
  <si>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</si>
  <si>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</si>
  <si>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</si>
  <si>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</si>
  <si>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</si>
  <si>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</si>
  <si>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</si>
  <si>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</si>
  <si>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</si>
  <si>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</si>
  <si>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</si>
  <si>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</si>
  <si>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</si>
  <si>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</si>
  <si>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</si>
  <si>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</si>
  <si>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</si>
  <si>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</si>
  <si>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</si>
  <si>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</si>
  <si>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</si>
  <si>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</si>
  <si>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</si>
  <si>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</si>
  <si>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</si>
  <si>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</si>
  <si>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</si>
  <si>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</si>
  <si>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</si>
  <si>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</si>
  <si>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</si>
  <si>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</si>
  <si>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</si>
  <si>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</si>
  <si>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</si>
  <si>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</si>
  <si>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</si>
  <si>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</si>
  <si>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</si>
  <si>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</si>
  <si>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</si>
  <si>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</si>
  <si>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</si>
  <si>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</si>
  <si>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</si>
  <si>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</si>
  <si>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</si>
  <si>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</si>
  <si>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</si>
  <si>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abszolút újonc a Vk-ban</t>
  </si>
  <si>
    <t>Liechtenstein</t>
  </si>
  <si>
    <t>Horvátország</t>
  </si>
  <si>
    <t>Belgium</t>
  </si>
  <si>
    <t>Lettország</t>
  </si>
  <si>
    <t>Andorra</t>
  </si>
  <si>
    <t>Dynastar</t>
  </si>
  <si>
    <t xml:space="preserve">MDA </t>
  </si>
  <si>
    <t xml:space="preserve">ISL </t>
  </si>
  <si>
    <t xml:space="preserve">RUS </t>
  </si>
  <si>
    <t xml:space="preserve">BUL </t>
  </si>
  <si>
    <t>Pont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</si>
  <si>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</si>
  <si>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</si>
  <si>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</si>
  <si>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</si>
  <si>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</si>
  <si>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</si>
  <si>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</si>
  <si>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</si>
  <si>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</si>
  <si>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</si>
  <si>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</si>
  <si>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</si>
  <si>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</si>
  <si>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</si>
  <si>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</si>
  <si>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</si>
  <si>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</si>
  <si>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</si>
  <si>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</si>
  <si>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</si>
  <si>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</si>
  <si>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</si>
  <si>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</si>
  <si>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</si>
  <si>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</si>
  <si>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</si>
  <si>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</si>
  <si>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</si>
  <si>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</si>
  <si>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</si>
  <si>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</si>
  <si>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</si>
  <si>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</si>
  <si>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</si>
  <si>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</si>
  <si>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</si>
  <si>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</si>
  <si>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</si>
  <si>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</si>
  <si>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</si>
  <si>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</si>
  <si>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</si>
  <si>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</si>
  <si>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</si>
  <si>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</si>
  <si>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</si>
  <si>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</si>
  <si>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</si>
  <si>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</si>
  <si>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</si>
  <si>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</si>
  <si>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</si>
  <si>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</si>
  <si>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</si>
  <si>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</si>
  <si>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</si>
  <si>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</si>
  <si>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</si>
  <si>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</si>
  <si>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</si>
  <si>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</si>
  <si>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</si>
  <si>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</si>
  <si>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</si>
  <si>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</si>
  <si>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</si>
  <si>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</si>
  <si>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</si>
  <si>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</si>
  <si>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</si>
  <si>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</si>
  <si>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</si>
  <si>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</si>
  <si>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</si>
  <si>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</si>
  <si>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</si>
  <si>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</si>
  <si>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</si>
  <si>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</si>
  <si>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</si>
  <si>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</si>
  <si>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</si>
  <si>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</si>
  <si>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</si>
  <si>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</si>
  <si>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</si>
  <si>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>2.pont</t>
  </si>
  <si>
    <t>3.szektor</t>
  </si>
  <si>
    <t>Stöckli</t>
  </si>
  <si>
    <t>idei Vk-sorozatban most először szerepel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</si>
  <si>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</si>
  <si>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</si>
  <si>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</si>
  <si>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</si>
  <si>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</si>
  <si>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</si>
  <si>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</si>
  <si>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</si>
  <si>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</si>
  <si>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</si>
  <si>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</si>
  <si>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</si>
  <si>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</si>
  <si>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</si>
  <si>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</si>
  <si>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</si>
  <si>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</si>
  <si>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</si>
  <si>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</si>
  <si>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</si>
  <si>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</si>
  <si>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</si>
  <si>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</si>
  <si>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</si>
  <si>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</si>
  <si>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</si>
  <si>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</si>
  <si>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</si>
  <si>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</si>
  <si>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</si>
  <si>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</si>
  <si>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</si>
  <si>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</si>
  <si>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</si>
  <si>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</si>
  <si>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</si>
  <si>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</si>
  <si>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</si>
  <si>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</si>
  <si>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</si>
  <si>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</si>
  <si>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</si>
  <si>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</si>
  <si>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</si>
  <si>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</si>
  <si>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</si>
  <si>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</si>
  <si>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</si>
  <si>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</si>
  <si>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</si>
  <si>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</si>
  <si>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</si>
  <si>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</si>
  <si>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</si>
  <si>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</si>
  <si>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</si>
  <si>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</si>
  <si>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</si>
  <si>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</si>
  <si>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</si>
  <si>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</si>
  <si>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</si>
  <si>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</si>
  <si>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</si>
  <si>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</si>
  <si>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</si>
  <si>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</si>
  <si>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</si>
  <si>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</si>
  <si>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</si>
  <si>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</si>
  <si>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</si>
  <si>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</si>
  <si>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</si>
  <si>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</si>
  <si>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</si>
  <si>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</si>
  <si>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</si>
  <si>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</si>
  <si>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</si>
  <si>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</si>
  <si>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</si>
  <si>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</si>
  <si>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</si>
  <si>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</si>
  <si>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</si>
  <si>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</si>
  <si>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</si>
  <si>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</si>
  <si>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</si>
  <si>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</si>
  <si>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</si>
  <si>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</si>
  <si>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</si>
  <si>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</si>
  <si>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</si>
  <si>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</si>
  <si>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</si>
  <si>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</si>
  <si>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</si>
  <si>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</si>
  <si>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</si>
  <si>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</si>
  <si>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</si>
  <si>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</si>
  <si>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</si>
  <si>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</si>
  <si>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</si>
  <si>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</si>
  <si>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</si>
  <si>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</si>
  <si>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</si>
  <si>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</si>
  <si>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</si>
  <si>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</si>
  <si>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</si>
  <si>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</si>
  <si>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</si>
  <si>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</si>
  <si>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</si>
  <si>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</si>
  <si>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</si>
  <si>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</si>
  <si>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</si>
  <si>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</si>
  <si>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</si>
  <si>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</si>
  <si>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</si>
  <si>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</si>
  <si>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</si>
  <si>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</si>
  <si>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</si>
  <si>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</si>
  <si>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</si>
  <si>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</si>
  <si>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</si>
  <si>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</si>
  <si>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</si>
  <si>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</si>
  <si>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</si>
  <si>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</si>
  <si>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</si>
  <si>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</si>
  <si>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</si>
  <si>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</si>
  <si>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</si>
  <si>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</si>
  <si>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</si>
  <si>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</si>
  <si>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</si>
  <si>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</si>
  <si>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</si>
  <si>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</si>
  <si>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</si>
  <si>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</si>
  <si>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</si>
  <si>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</si>
  <si>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</si>
  <si>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</si>
  <si>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</si>
  <si>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</si>
  <si>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</si>
  <si>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</si>
  <si>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</si>
  <si>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</si>
  <si>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</si>
  <si>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</si>
  <si>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</si>
  <si>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</si>
  <si>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</si>
  <si>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</si>
  <si>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</si>
  <si>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</si>
  <si>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</si>
  <si>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</si>
  <si>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</si>
  <si>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</si>
  <si>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</si>
  <si>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</si>
  <si>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</si>
  <si>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</si>
  <si>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</si>
  <si>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</si>
  <si>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</si>
  <si>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</si>
  <si>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</si>
  <si>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>3.pont</t>
  </si>
  <si>
    <t>4.szektor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</si>
  <si>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</si>
  <si>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</si>
  <si>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</si>
  <si>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</si>
  <si>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</si>
  <si>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</si>
  <si>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</si>
  <si>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</si>
  <si>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</si>
  <si>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Jardi, Andrea </t>
  </si>
  <si>
    <t xml:space="preserve">Brodnik, Vanja </t>
  </si>
  <si>
    <t xml:space="preserve">Pellissier, Marion </t>
  </si>
  <si>
    <t>Kazahsztán</t>
  </si>
  <si>
    <t>kiesett</t>
  </si>
  <si>
    <t>V.Gardena SG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</si>
</sst>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8"/>
      <color indexed="18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i/>
      <sz val="8"/>
      <color theme="3" tint="-0.24997000396251678"/>
      <name val="Calibri"/>
      <family val="2"/>
    </font>
    <font>
      <b/>
      <sz val="11"/>
      <color rgb="FFFF0000"/>
      <name val="Calibri"/>
      <family val="2"/>
    </font>
    <font>
      <sz val="8"/>
      <color theme="3" tint="-0.24997000396251678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1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0" xfId="0" applyFont="1" applyAlignment="1">
      <alignment/>
    </xf>
    <xf numFmtId="0" fontId="4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41" fillId="0" borderId="13" xfId="0" applyFont="1" applyBorder="1" applyAlignment="1">
      <alignment wrapText="1"/>
    </xf>
    <xf numFmtId="0" fontId="4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0" xfId="0" applyFont="1" applyBorder="1" applyAlignment="1">
      <alignment/>
    </xf>
    <xf numFmtId="0" fontId="46" fillId="0" borderId="10" xfId="0" applyFont="1" applyBorder="1" applyAlignment="1">
      <alignment vertical="top"/>
    </xf>
    <xf numFmtId="0" fontId="41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47" fillId="0" borderId="0" xfId="0" applyFont="1" applyAlignment="1">
      <alignment/>
    </xf>
    <xf numFmtId="0" fontId="36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vertical="top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25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Border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Relationship Id="rId7" Type="http://schemas.openxmlformats.org/officeDocument/2006/relationships/image" Target="../media/image19.png" /><Relationship Id="rId8" Type="http://schemas.openxmlformats.org/officeDocument/2006/relationships/image" Target="../media/image20.png" /><Relationship Id="rId9" Type="http://schemas.openxmlformats.org/officeDocument/2006/relationships/image" Target="../media/image21.png" /><Relationship Id="rId10" Type="http://schemas.openxmlformats.org/officeDocument/2006/relationships/image" Target="../media/image22.png" /><Relationship Id="rId11" Type="http://schemas.openxmlformats.org/officeDocument/2006/relationships/image" Target="../media/image23.png" /><Relationship Id="rId12" Type="http://schemas.openxmlformats.org/officeDocument/2006/relationships/image" Target="../media/image24.png" /><Relationship Id="rId13" Type="http://schemas.openxmlformats.org/officeDocument/2006/relationships/image" Target="../media/image25.png" /><Relationship Id="rId14" Type="http://schemas.openxmlformats.org/officeDocument/2006/relationships/image" Target="../media/image26.png" /><Relationship Id="rId15" Type="http://schemas.openxmlformats.org/officeDocument/2006/relationships/image" Target="../media/image27.png" /><Relationship Id="rId16" Type="http://schemas.openxmlformats.org/officeDocument/2006/relationships/image" Target="../media/image28.png" /><Relationship Id="rId17" Type="http://schemas.openxmlformats.org/officeDocument/2006/relationships/image" Target="../media/image29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30.png" /><Relationship Id="rId30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0050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0050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0050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0050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0050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00050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00050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0050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0050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00050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42" bestFit="1" customWidth="1"/>
    <col min="2" max="2" width="3.8515625" style="42" bestFit="1" customWidth="1"/>
    <col min="3" max="3" width="7.7109375" style="42" bestFit="1" customWidth="1"/>
    <col min="4" max="4" width="40.28125" style="36" bestFit="1" customWidth="1"/>
    <col min="5" max="5" width="5.140625" style="42" bestFit="1" customWidth="1"/>
    <col min="6" max="6" width="7.140625" style="42" bestFit="1" customWidth="1"/>
    <col min="7" max="7" width="10.28125" style="42" bestFit="1" customWidth="1"/>
    <col min="8" max="8" width="6.8515625" style="31" bestFit="1" customWidth="1"/>
    <col min="9" max="9" width="6.8515625" style="19" bestFit="1" customWidth="1"/>
    <col min="10" max="10" width="6.8515625" style="42" bestFit="1" customWidth="1"/>
    <col min="11" max="11" width="7.140625" style="29" bestFit="1" customWidth="1"/>
    <col min="12" max="15" width="9.28125" style="42" bestFit="1" customWidth="1"/>
    <col min="16" max="16" width="5.140625" style="41" bestFit="1" customWidth="1"/>
    <col min="17" max="16384" width="9.140625" style="42" customWidth="1"/>
  </cols>
  <sheetData>
    <row r="1" spans="1:18" s="39" customFormat="1" ht="15.75" thickBot="1">
      <c r="A1" s="25" t="s">
        <v>20</v>
      </c>
      <c r="B1" s="25" t="s">
        <v>21</v>
      </c>
      <c r="C1" s="25" t="s">
        <v>22</v>
      </c>
      <c r="D1" s="27" t="s">
        <v>23</v>
      </c>
      <c r="E1" s="25" t="s">
        <v>24</v>
      </c>
      <c r="F1" s="25" t="s">
        <v>25</v>
      </c>
      <c r="G1" s="25" t="s">
        <v>26</v>
      </c>
      <c r="H1" s="26" t="s">
        <v>27</v>
      </c>
      <c r="I1" s="25" t="s">
        <v>276</v>
      </c>
      <c r="J1" s="25" t="s">
        <v>466</v>
      </c>
      <c r="K1" s="30" t="s">
        <v>0</v>
      </c>
      <c r="L1" s="27" t="s">
        <v>28</v>
      </c>
      <c r="M1" s="27" t="s">
        <v>29</v>
      </c>
      <c r="N1" s="27" t="s">
        <v>277</v>
      </c>
      <c r="O1" s="27" t="s">
        <v>467</v>
      </c>
      <c r="P1" s="35" t="s">
        <v>189</v>
      </c>
      <c r="Q1" s="28" t="s">
        <v>30</v>
      </c>
      <c r="R1" s="40" t="s">
        <v>30</v>
      </c>
    </row>
    <row r="2" spans="1:17" ht="15.75" customHeight="1" thickTop="1">
      <c r="A2" s="23">
        <v>1</v>
      </c>
      <c r="B2" s="36">
        <v>21</v>
      </c>
      <c r="C2" s="36">
        <v>50041</v>
      </c>
      <c r="D2" s="21" t="s">
        <v>338</v>
      </c>
      <c r="E2" s="36">
        <v>1975</v>
      </c>
      <c r="F2" s="36" t="s">
        <v>5</v>
      </c>
      <c r="G2" s="36" t="s">
        <v>32</v>
      </c>
      <c r="H2" s="22">
        <v>33.59</v>
      </c>
      <c r="I2" s="37">
        <v>53.44</v>
      </c>
      <c r="J2" s="38">
        <v>69.71</v>
      </c>
      <c r="K2" s="29">
        <v>94.35</v>
      </c>
      <c r="L2" s="20">
        <f>+H2</f>
        <v>33.59</v>
      </c>
      <c r="M2" s="24">
        <f>+I2-H2</f>
        <v>19.849999999999994</v>
      </c>
      <c r="N2" s="24">
        <f>+J2-I2</f>
        <v>16.269999999999996</v>
      </c>
      <c r="O2" s="24">
        <f>+K2-J2</f>
        <v>24.64</v>
      </c>
      <c r="P2" s="41">
        <v>100</v>
      </c>
      <c r="Q2" s="20"/>
    </row>
    <row r="3" spans="1:17" ht="15">
      <c r="A3" s="23">
        <v>2</v>
      </c>
      <c r="B3" s="36">
        <v>7</v>
      </c>
      <c r="C3" s="36">
        <v>201606</v>
      </c>
      <c r="D3" s="21" t="s">
        <v>308</v>
      </c>
      <c r="E3" s="36">
        <v>1983</v>
      </c>
      <c r="F3" s="36" t="s">
        <v>13</v>
      </c>
      <c r="G3" s="36" t="s">
        <v>34</v>
      </c>
      <c r="H3" s="22">
        <v>33.56</v>
      </c>
      <c r="I3" s="37">
        <v>53.55</v>
      </c>
      <c r="J3" s="38">
        <v>69.93</v>
      </c>
      <c r="K3" s="29">
        <v>95.02</v>
      </c>
      <c r="L3" s="24">
        <f>+H3</f>
        <v>33.56</v>
      </c>
      <c r="M3" s="20">
        <f>+I3-H3</f>
        <v>19.989999999999995</v>
      </c>
      <c r="N3" s="20">
        <f>+J3-I3</f>
        <v>16.38000000000001</v>
      </c>
      <c r="O3" s="20">
        <f>+K3-J3</f>
        <v>25.08999999999999</v>
      </c>
      <c r="P3" s="41">
        <v>80</v>
      </c>
      <c r="Q3" s="20"/>
    </row>
    <row r="4" spans="1:17" ht="15">
      <c r="A4" s="23">
        <v>3</v>
      </c>
      <c r="B4" s="36">
        <v>20</v>
      </c>
      <c r="C4" s="36">
        <v>102263</v>
      </c>
      <c r="D4" s="21" t="s">
        <v>299</v>
      </c>
      <c r="E4" s="36">
        <v>1981</v>
      </c>
      <c r="F4" s="36" t="s">
        <v>9</v>
      </c>
      <c r="G4" s="36" t="s">
        <v>32</v>
      </c>
      <c r="H4" s="22">
        <v>33.95</v>
      </c>
      <c r="I4" s="37">
        <v>53.89</v>
      </c>
      <c r="J4" s="38">
        <v>70.4</v>
      </c>
      <c r="K4" s="29">
        <v>95.16</v>
      </c>
      <c r="L4" s="20">
        <f>+H4</f>
        <v>33.95</v>
      </c>
      <c r="M4" s="20">
        <f>+I4-H4</f>
        <v>19.939999999999998</v>
      </c>
      <c r="N4" s="20">
        <f>+J4-I4</f>
        <v>16.510000000000005</v>
      </c>
      <c r="O4" s="20">
        <f>+K4-J4</f>
        <v>24.75999999999999</v>
      </c>
      <c r="P4" s="41">
        <v>60</v>
      </c>
      <c r="Q4" s="20"/>
    </row>
    <row r="5" spans="1:17" ht="15">
      <c r="A5" s="23">
        <v>4</v>
      </c>
      <c r="B5" s="36">
        <v>9</v>
      </c>
      <c r="C5" s="36">
        <v>50625</v>
      </c>
      <c r="D5" s="36" t="s">
        <v>195</v>
      </c>
      <c r="E5" s="36">
        <v>1978</v>
      </c>
      <c r="F5" s="36" t="s">
        <v>5</v>
      </c>
      <c r="G5" s="36" t="s">
        <v>32</v>
      </c>
      <c r="H5" s="22">
        <v>33.81</v>
      </c>
      <c r="I5" s="37">
        <v>53.81</v>
      </c>
      <c r="J5" s="38">
        <v>70.46</v>
      </c>
      <c r="K5" s="29">
        <v>95.32</v>
      </c>
      <c r="L5" s="20">
        <f>+H5</f>
        <v>33.81</v>
      </c>
      <c r="M5" s="20">
        <f>+I5-H5</f>
        <v>20</v>
      </c>
      <c r="N5" s="20">
        <f>+J5-I5</f>
        <v>16.64999999999999</v>
      </c>
      <c r="O5" s="20">
        <f>+K5-J5</f>
        <v>24.86</v>
      </c>
      <c r="P5" s="41">
        <v>50</v>
      </c>
      <c r="Q5" s="20"/>
    </row>
    <row r="6" spans="1:17" ht="15">
      <c r="A6" s="23">
        <v>5</v>
      </c>
      <c r="B6" s="36">
        <v>1</v>
      </c>
      <c r="C6" s="36">
        <v>51215</v>
      </c>
      <c r="D6" s="21" t="s">
        <v>280</v>
      </c>
      <c r="E6" s="36">
        <v>1986</v>
      </c>
      <c r="F6" s="36" t="s">
        <v>5</v>
      </c>
      <c r="G6" s="36" t="s">
        <v>31</v>
      </c>
      <c r="H6" s="22">
        <v>33.63</v>
      </c>
      <c r="I6" s="37">
        <v>53.82</v>
      </c>
      <c r="J6" s="38">
        <v>70.47</v>
      </c>
      <c r="K6" s="29">
        <v>95.58</v>
      </c>
      <c r="L6" s="20">
        <f>+H6</f>
        <v>33.63</v>
      </c>
      <c r="M6" s="20">
        <f>+I6-H6</f>
        <v>20.189999999999998</v>
      </c>
      <c r="N6" s="20">
        <f>+J6-I6</f>
        <v>16.65</v>
      </c>
      <c r="O6" s="20">
        <f>+K6-J6</f>
        <v>25.11</v>
      </c>
      <c r="P6" s="41">
        <v>45</v>
      </c>
      <c r="Q6" s="20"/>
    </row>
    <row r="7" spans="1:17" ht="15">
      <c r="A7" s="23">
        <v>6</v>
      </c>
      <c r="B7" s="36">
        <v>28</v>
      </c>
      <c r="C7" s="36">
        <v>510890</v>
      </c>
      <c r="D7" s="36" t="s">
        <v>194</v>
      </c>
      <c r="E7" s="36">
        <v>1981</v>
      </c>
      <c r="F7" s="36" t="s">
        <v>8</v>
      </c>
      <c r="G7" s="36" t="s">
        <v>33</v>
      </c>
      <c r="H7" s="22">
        <v>34.31</v>
      </c>
      <c r="I7" s="37">
        <v>54.22</v>
      </c>
      <c r="J7" s="38">
        <v>70.77</v>
      </c>
      <c r="K7" s="29">
        <v>95.68</v>
      </c>
      <c r="L7" s="20">
        <f>+H7</f>
        <v>34.31</v>
      </c>
      <c r="M7" s="20">
        <f>+I7-H7</f>
        <v>19.909999999999997</v>
      </c>
      <c r="N7" s="20">
        <f>+J7-I7</f>
        <v>16.549999999999997</v>
      </c>
      <c r="O7" s="20">
        <f>+K7-J7</f>
        <v>24.91000000000001</v>
      </c>
      <c r="P7" s="41">
        <v>40</v>
      </c>
      <c r="Q7" s="20"/>
    </row>
    <row r="8" spans="1:17" ht="15">
      <c r="A8" s="23">
        <v>7</v>
      </c>
      <c r="B8" s="36">
        <v>26</v>
      </c>
      <c r="C8" s="36">
        <v>292514</v>
      </c>
      <c r="D8" s="21" t="s">
        <v>300</v>
      </c>
      <c r="E8" s="36">
        <v>1982</v>
      </c>
      <c r="F8" s="36" t="s">
        <v>10</v>
      </c>
      <c r="G8" s="36" t="s">
        <v>34</v>
      </c>
      <c r="H8" s="22">
        <v>34.2</v>
      </c>
      <c r="I8" s="37">
        <v>54.34</v>
      </c>
      <c r="J8" s="38">
        <v>70.79</v>
      </c>
      <c r="K8" s="29">
        <v>95.74</v>
      </c>
      <c r="L8" s="20">
        <f>+H8</f>
        <v>34.2</v>
      </c>
      <c r="M8" s="20">
        <f>+I8-H8</f>
        <v>20.14</v>
      </c>
      <c r="N8" s="20">
        <f>+J8-I8</f>
        <v>16.450000000000003</v>
      </c>
      <c r="O8" s="20">
        <f>+K8-J8</f>
        <v>24.94999999999999</v>
      </c>
      <c r="P8" s="41">
        <v>36</v>
      </c>
      <c r="Q8" s="20"/>
    </row>
    <row r="9" spans="1:17" ht="15" customHeight="1">
      <c r="A9" s="23">
        <v>8</v>
      </c>
      <c r="B9" s="36">
        <v>18</v>
      </c>
      <c r="C9" s="36">
        <v>511313</v>
      </c>
      <c r="D9" s="21" t="s">
        <v>306</v>
      </c>
      <c r="E9" s="36">
        <v>1986</v>
      </c>
      <c r="F9" s="36" t="s">
        <v>8</v>
      </c>
      <c r="G9" s="36" t="s">
        <v>32</v>
      </c>
      <c r="H9" s="22">
        <v>33.57</v>
      </c>
      <c r="I9" s="37">
        <v>53.54</v>
      </c>
      <c r="J9" s="38">
        <v>70.53</v>
      </c>
      <c r="K9" s="29">
        <v>95.76</v>
      </c>
      <c r="L9" s="20">
        <f>+H9</f>
        <v>33.57</v>
      </c>
      <c r="M9" s="20">
        <f>+I9-H9</f>
        <v>19.97</v>
      </c>
      <c r="N9" s="20">
        <f>+J9-I9</f>
        <v>16.990000000000002</v>
      </c>
      <c r="O9" s="20">
        <f>+K9-J9</f>
        <v>25.230000000000004</v>
      </c>
      <c r="P9" s="41">
        <v>32</v>
      </c>
      <c r="Q9" s="20"/>
    </row>
    <row r="10" spans="1:17" ht="15">
      <c r="A10" s="23">
        <v>9</v>
      </c>
      <c r="B10" s="36">
        <v>11</v>
      </c>
      <c r="C10" s="36">
        <v>50858</v>
      </c>
      <c r="D10" s="21" t="s">
        <v>330</v>
      </c>
      <c r="E10" s="36">
        <v>1981</v>
      </c>
      <c r="F10" s="36" t="s">
        <v>5</v>
      </c>
      <c r="G10" s="36" t="s">
        <v>35</v>
      </c>
      <c r="H10" s="22">
        <v>34.09</v>
      </c>
      <c r="I10" s="37">
        <v>54</v>
      </c>
      <c r="J10" s="38">
        <v>70.69</v>
      </c>
      <c r="K10" s="29">
        <v>95.82</v>
      </c>
      <c r="L10" s="20">
        <f>+H10</f>
        <v>34.09</v>
      </c>
      <c r="M10" s="20">
        <f>+I10-H10</f>
        <v>19.909999999999997</v>
      </c>
      <c r="N10" s="20">
        <f>+J10-I10</f>
        <v>16.689999999999998</v>
      </c>
      <c r="O10" s="20">
        <f>+K10-J10</f>
        <v>25.129999999999995</v>
      </c>
      <c r="P10" s="41">
        <v>29</v>
      </c>
      <c r="Q10" s="20"/>
    </row>
    <row r="11" spans="1:17" ht="15">
      <c r="A11" s="23">
        <v>10</v>
      </c>
      <c r="B11" s="36">
        <v>29</v>
      </c>
      <c r="C11" s="36">
        <v>50753</v>
      </c>
      <c r="D11" s="21" t="s">
        <v>311</v>
      </c>
      <c r="E11" s="36">
        <v>1980</v>
      </c>
      <c r="F11" s="36" t="s">
        <v>5</v>
      </c>
      <c r="G11" s="36" t="s">
        <v>31</v>
      </c>
      <c r="H11" s="22">
        <v>34.42</v>
      </c>
      <c r="I11" s="37">
        <v>54.28</v>
      </c>
      <c r="J11" s="38">
        <v>70.8</v>
      </c>
      <c r="K11" s="29">
        <v>95.85</v>
      </c>
      <c r="L11" s="20">
        <f>+H11</f>
        <v>34.42</v>
      </c>
      <c r="M11" s="20">
        <f>+I11-H11</f>
        <v>19.86</v>
      </c>
      <c r="N11" s="20">
        <f>+J11-I11</f>
        <v>16.519999999999996</v>
      </c>
      <c r="O11" s="20">
        <f>+K11-J11</f>
        <v>25.049999999999997</v>
      </c>
      <c r="P11" s="41">
        <v>26</v>
      </c>
      <c r="Q11" s="20"/>
    </row>
    <row r="12" spans="1:17" ht="15">
      <c r="A12" s="23">
        <v>11</v>
      </c>
      <c r="B12" s="36">
        <v>16</v>
      </c>
      <c r="C12" s="36">
        <v>510030</v>
      </c>
      <c r="D12" s="21" t="s">
        <v>285</v>
      </c>
      <c r="E12" s="36">
        <v>1974</v>
      </c>
      <c r="F12" s="36" t="s">
        <v>8</v>
      </c>
      <c r="G12" s="36" t="s">
        <v>34</v>
      </c>
      <c r="H12" s="22">
        <v>34.34</v>
      </c>
      <c r="I12" s="37">
        <v>54.42</v>
      </c>
      <c r="J12" s="38">
        <v>71.07</v>
      </c>
      <c r="K12" s="29">
        <v>95.95</v>
      </c>
      <c r="L12" s="20">
        <f>+H12</f>
        <v>34.34</v>
      </c>
      <c r="M12" s="20">
        <f>+I12-H12</f>
        <v>20.08</v>
      </c>
      <c r="N12" s="20">
        <f>+J12-I12</f>
        <v>16.64999999999999</v>
      </c>
      <c r="O12" s="20">
        <f>+K12-J12</f>
        <v>24.88000000000001</v>
      </c>
      <c r="P12" s="41">
        <v>24</v>
      </c>
      <c r="Q12" s="20"/>
    </row>
    <row r="13" spans="1:17" ht="15">
      <c r="A13" s="23">
        <v>12</v>
      </c>
      <c r="B13" s="36">
        <v>13</v>
      </c>
      <c r="C13" s="36">
        <v>192746</v>
      </c>
      <c r="D13" s="21" t="s">
        <v>335</v>
      </c>
      <c r="E13" s="36">
        <v>1984</v>
      </c>
      <c r="F13" s="36" t="s">
        <v>1</v>
      </c>
      <c r="G13" s="36" t="s">
        <v>31</v>
      </c>
      <c r="H13" s="22">
        <v>34.33</v>
      </c>
      <c r="I13" s="37">
        <v>54.48</v>
      </c>
      <c r="J13" s="38">
        <v>70.85</v>
      </c>
      <c r="K13" s="29">
        <v>96</v>
      </c>
      <c r="L13" s="20">
        <f>+H13</f>
        <v>34.33</v>
      </c>
      <c r="M13" s="20">
        <f>+I13-H13</f>
        <v>20.15</v>
      </c>
      <c r="N13" s="20">
        <f>+J13-I13</f>
        <v>16.369999999999997</v>
      </c>
      <c r="O13" s="20">
        <f>+K13-J13</f>
        <v>25.150000000000006</v>
      </c>
      <c r="P13" s="41">
        <v>22</v>
      </c>
      <c r="Q13" s="20"/>
    </row>
    <row r="14" spans="1:17" ht="15">
      <c r="A14" s="23">
        <v>13</v>
      </c>
      <c r="B14" s="36">
        <v>17</v>
      </c>
      <c r="C14" s="36">
        <v>510747</v>
      </c>
      <c r="D14" s="21" t="s">
        <v>297</v>
      </c>
      <c r="E14" s="36">
        <v>1977</v>
      </c>
      <c r="F14" s="36" t="s">
        <v>8</v>
      </c>
      <c r="G14" s="36" t="s">
        <v>278</v>
      </c>
      <c r="H14" s="22">
        <v>34.02</v>
      </c>
      <c r="I14" s="37">
        <v>54.32</v>
      </c>
      <c r="J14" s="38">
        <v>70.96</v>
      </c>
      <c r="K14" s="29">
        <v>96.13</v>
      </c>
      <c r="L14" s="20">
        <f>+H14</f>
        <v>34.02</v>
      </c>
      <c r="M14" s="20">
        <f>+I14-H14</f>
        <v>20.299999999999997</v>
      </c>
      <c r="N14" s="20">
        <f>+J14-I14</f>
        <v>16.639999999999993</v>
      </c>
      <c r="O14" s="20">
        <f>+K14-J14</f>
        <v>25.17</v>
      </c>
      <c r="P14" s="41">
        <v>20</v>
      </c>
      <c r="Q14" s="20"/>
    </row>
    <row r="15" spans="1:17" ht="15">
      <c r="A15" s="23">
        <v>14</v>
      </c>
      <c r="B15" s="36">
        <v>15</v>
      </c>
      <c r="C15" s="36">
        <v>292455</v>
      </c>
      <c r="D15" s="21" t="s">
        <v>292</v>
      </c>
      <c r="E15" s="36">
        <v>1982</v>
      </c>
      <c r="F15" s="36" t="s">
        <v>10</v>
      </c>
      <c r="G15" s="36" t="s">
        <v>32</v>
      </c>
      <c r="H15" s="22">
        <v>33.71</v>
      </c>
      <c r="I15" s="37">
        <v>54.26</v>
      </c>
      <c r="J15" s="38">
        <v>71.14</v>
      </c>
      <c r="K15" s="29">
        <v>96.26</v>
      </c>
      <c r="L15" s="20">
        <f>+H15</f>
        <v>33.71</v>
      </c>
      <c r="M15" s="20">
        <f>+I15-H15</f>
        <v>20.549999999999997</v>
      </c>
      <c r="N15" s="20">
        <f>+J15-I15</f>
        <v>16.880000000000003</v>
      </c>
      <c r="O15" s="20">
        <f>+K15-J15</f>
        <v>25.120000000000005</v>
      </c>
      <c r="P15" s="41">
        <v>18</v>
      </c>
      <c r="Q15" s="20"/>
    </row>
    <row r="16" spans="1:17" ht="15">
      <c r="A16" s="23">
        <v>15</v>
      </c>
      <c r="B16" s="36">
        <v>14</v>
      </c>
      <c r="C16" s="36">
        <v>102899</v>
      </c>
      <c r="D16" s="21" t="s">
        <v>319</v>
      </c>
      <c r="E16" s="36">
        <v>1984</v>
      </c>
      <c r="F16" s="36" t="s">
        <v>9</v>
      </c>
      <c r="G16" s="36" t="s">
        <v>33</v>
      </c>
      <c r="H16" s="22">
        <v>34.01</v>
      </c>
      <c r="I16" s="37">
        <v>53.97</v>
      </c>
      <c r="J16" s="38">
        <v>70.89</v>
      </c>
      <c r="K16" s="29">
        <v>96.32</v>
      </c>
      <c r="L16" s="20">
        <f>+H16</f>
        <v>34.01</v>
      </c>
      <c r="M16" s="20">
        <f>+I16-H16</f>
        <v>19.96</v>
      </c>
      <c r="N16" s="20">
        <f>+J16-I16</f>
        <v>16.92</v>
      </c>
      <c r="O16" s="20">
        <f>+K16-J16</f>
        <v>25.429999999999993</v>
      </c>
      <c r="P16" s="41">
        <v>16</v>
      </c>
      <c r="Q16" s="20"/>
    </row>
    <row r="17" spans="1:17" ht="15">
      <c r="A17" s="23">
        <v>16</v>
      </c>
      <c r="B17" s="36">
        <v>10</v>
      </c>
      <c r="C17" s="36">
        <v>532431</v>
      </c>
      <c r="D17" s="36" t="s">
        <v>222</v>
      </c>
      <c r="E17" s="36">
        <v>1977</v>
      </c>
      <c r="F17" s="36" t="s">
        <v>11</v>
      </c>
      <c r="G17" s="36" t="s">
        <v>34</v>
      </c>
      <c r="H17" s="22">
        <v>35.06</v>
      </c>
      <c r="I17" s="38">
        <v>55.1</v>
      </c>
      <c r="J17" s="38">
        <v>71.67</v>
      </c>
      <c r="K17" s="29">
        <v>96.45</v>
      </c>
      <c r="L17" s="20">
        <f>+H17</f>
        <v>35.06</v>
      </c>
      <c r="M17" s="20">
        <f>+I17-H17</f>
        <v>20.04</v>
      </c>
      <c r="N17" s="20">
        <f>+J17-I17</f>
        <v>16.57</v>
      </c>
      <c r="O17" s="20">
        <f>+K17-J17</f>
        <v>24.78</v>
      </c>
      <c r="P17" s="41">
        <v>15</v>
      </c>
      <c r="Q17" s="41"/>
    </row>
    <row r="18" spans="1:17" ht="15">
      <c r="A18" s="23">
        <v>17</v>
      </c>
      <c r="B18" s="36">
        <v>24</v>
      </c>
      <c r="C18" s="36">
        <v>500150</v>
      </c>
      <c r="D18" s="21" t="s">
        <v>305</v>
      </c>
      <c r="E18" s="36">
        <v>1969</v>
      </c>
      <c r="F18" s="36" t="s">
        <v>3</v>
      </c>
      <c r="G18" s="36" t="s">
        <v>32</v>
      </c>
      <c r="H18" s="22">
        <v>34.19</v>
      </c>
      <c r="I18" s="37">
        <v>54.35</v>
      </c>
      <c r="J18" s="38">
        <v>71.38</v>
      </c>
      <c r="K18" s="29">
        <v>96.47</v>
      </c>
      <c r="L18" s="20">
        <f>+H18</f>
        <v>34.19</v>
      </c>
      <c r="M18" s="20">
        <f>+I18-H18</f>
        <v>20.160000000000004</v>
      </c>
      <c r="N18" s="20">
        <f>+J18-I18</f>
        <v>17.029999999999994</v>
      </c>
      <c r="O18" s="20">
        <f>+K18-J18</f>
        <v>25.090000000000003</v>
      </c>
      <c r="P18" s="41">
        <v>14</v>
      </c>
      <c r="Q18" s="41"/>
    </row>
    <row r="19" spans="1:17" ht="15">
      <c r="A19" s="23">
        <v>18</v>
      </c>
      <c r="B19" s="36">
        <v>25</v>
      </c>
      <c r="C19" s="36">
        <v>380260</v>
      </c>
      <c r="D19" s="36" t="s">
        <v>193</v>
      </c>
      <c r="E19" s="36">
        <v>1979</v>
      </c>
      <c r="F19" s="36" t="s">
        <v>128</v>
      </c>
      <c r="G19" s="36" t="s">
        <v>35</v>
      </c>
      <c r="H19" s="22">
        <v>34.55</v>
      </c>
      <c r="I19" s="37">
        <v>54.8</v>
      </c>
      <c r="J19" s="38">
        <v>71.48</v>
      </c>
      <c r="K19" s="29">
        <v>96.61</v>
      </c>
      <c r="L19" s="20">
        <f>+H19</f>
        <v>34.55</v>
      </c>
      <c r="M19" s="20">
        <f>+I19-H19</f>
        <v>20.25</v>
      </c>
      <c r="N19" s="20">
        <f>+J19-I19</f>
        <v>16.680000000000007</v>
      </c>
      <c r="O19" s="20">
        <f>+K19-J19</f>
        <v>25.129999999999995</v>
      </c>
      <c r="P19" s="41">
        <v>13</v>
      </c>
      <c r="Q19" s="41"/>
    </row>
    <row r="20" spans="1:17" ht="15">
      <c r="A20" s="23">
        <v>19</v>
      </c>
      <c r="B20" s="36">
        <v>31</v>
      </c>
      <c r="C20" s="36">
        <v>102814</v>
      </c>
      <c r="D20" s="36" t="s">
        <v>371</v>
      </c>
      <c r="E20" s="36">
        <v>1984</v>
      </c>
      <c r="F20" s="36" t="s">
        <v>9</v>
      </c>
      <c r="G20" s="36" t="s">
        <v>32</v>
      </c>
      <c r="H20" s="22">
        <v>34.4</v>
      </c>
      <c r="I20" s="37">
        <v>54.62</v>
      </c>
      <c r="J20" s="38">
        <v>71.36</v>
      </c>
      <c r="K20" s="29">
        <v>96.62</v>
      </c>
      <c r="L20" s="20">
        <f>+H20</f>
        <v>34.4</v>
      </c>
      <c r="M20" s="20">
        <f>+I20-H20</f>
        <v>20.22</v>
      </c>
      <c r="N20" s="20">
        <f>+J20-I20</f>
        <v>16.740000000000002</v>
      </c>
      <c r="O20" s="20">
        <f>+K20-J20</f>
        <v>25.260000000000005</v>
      </c>
      <c r="P20" s="41">
        <v>12</v>
      </c>
      <c r="Q20" s="41"/>
    </row>
    <row r="21" spans="1:17" ht="15">
      <c r="A21" s="23">
        <v>20</v>
      </c>
      <c r="B21" s="36">
        <v>35</v>
      </c>
      <c r="C21" s="36">
        <v>560447</v>
      </c>
      <c r="D21" s="36" t="s">
        <v>372</v>
      </c>
      <c r="E21" s="36">
        <v>1981</v>
      </c>
      <c r="F21" s="36" t="s">
        <v>14</v>
      </c>
      <c r="G21" s="36" t="s">
        <v>37</v>
      </c>
      <c r="H21" s="22">
        <v>34.62</v>
      </c>
      <c r="I21" s="37">
        <v>54.74</v>
      </c>
      <c r="J21" s="38">
        <v>71.33</v>
      </c>
      <c r="K21" s="29">
        <v>96.65</v>
      </c>
      <c r="L21" s="20">
        <f>+H21</f>
        <v>34.62</v>
      </c>
      <c r="M21" s="20">
        <f>+I21-H21</f>
        <v>20.120000000000005</v>
      </c>
      <c r="N21" s="20">
        <f>+J21-I21</f>
        <v>16.589999999999996</v>
      </c>
      <c r="O21" s="20">
        <f>+K21-J21</f>
        <v>25.320000000000007</v>
      </c>
      <c r="P21" s="41">
        <v>11</v>
      </c>
      <c r="Q21" s="41"/>
    </row>
    <row r="22" spans="1:17" ht="15">
      <c r="A22" s="23">
        <v>21</v>
      </c>
      <c r="B22" s="36">
        <v>45</v>
      </c>
      <c r="C22" s="36">
        <v>191591</v>
      </c>
      <c r="D22" s="21" t="s">
        <v>281</v>
      </c>
      <c r="E22" s="36">
        <v>1980</v>
      </c>
      <c r="F22" s="36" t="s">
        <v>1</v>
      </c>
      <c r="G22" s="36" t="s">
        <v>32</v>
      </c>
      <c r="H22" s="22">
        <v>34.72</v>
      </c>
      <c r="I22" s="37">
        <v>54.93</v>
      </c>
      <c r="J22" s="38">
        <v>71.69</v>
      </c>
      <c r="K22" s="29">
        <v>96.77</v>
      </c>
      <c r="L22" s="20">
        <f>+H22</f>
        <v>34.72</v>
      </c>
      <c r="M22" s="20">
        <f>+I22-H22</f>
        <v>20.21</v>
      </c>
      <c r="N22" s="20">
        <f>+J22-I22</f>
        <v>16.759999999999998</v>
      </c>
      <c r="O22" s="20">
        <f>+K22-J22</f>
        <v>25.08</v>
      </c>
      <c r="P22" s="41">
        <v>10</v>
      </c>
      <c r="Q22" s="41"/>
    </row>
    <row r="23" spans="1:17" ht="15">
      <c r="A23" s="23">
        <v>22</v>
      </c>
      <c r="B23" s="36">
        <v>30</v>
      </c>
      <c r="C23" s="36">
        <v>560332</v>
      </c>
      <c r="D23" s="21" t="s">
        <v>307</v>
      </c>
      <c r="E23" s="36">
        <v>1978</v>
      </c>
      <c r="F23" s="36" t="s">
        <v>14</v>
      </c>
      <c r="G23" s="36" t="s">
        <v>278</v>
      </c>
      <c r="H23" s="22">
        <v>34.16</v>
      </c>
      <c r="I23" s="37">
        <v>54.67</v>
      </c>
      <c r="J23" s="38">
        <v>71.52</v>
      </c>
      <c r="K23" s="29">
        <v>96.81</v>
      </c>
      <c r="L23" s="20">
        <f>+H23</f>
        <v>34.16</v>
      </c>
      <c r="M23" s="20">
        <f>+I23-H23</f>
        <v>20.510000000000005</v>
      </c>
      <c r="N23" s="20">
        <f>+J23-I23</f>
        <v>16.849999999999994</v>
      </c>
      <c r="O23" s="20">
        <f>+K23-J23</f>
        <v>25.290000000000006</v>
      </c>
      <c r="P23" s="41">
        <v>9</v>
      </c>
      <c r="Q23" s="41"/>
    </row>
    <row r="24" spans="1:17" ht="15">
      <c r="A24" s="23">
        <v>23</v>
      </c>
      <c r="B24" s="20">
        <v>62</v>
      </c>
      <c r="C24" s="20">
        <v>191740</v>
      </c>
      <c r="D24" s="21" t="s">
        <v>283</v>
      </c>
      <c r="E24" s="20">
        <v>1981</v>
      </c>
      <c r="F24" s="20" t="s">
        <v>1</v>
      </c>
      <c r="G24" s="20" t="s">
        <v>34</v>
      </c>
      <c r="H24" s="22">
        <v>34.46</v>
      </c>
      <c r="I24" s="37">
        <v>54.89</v>
      </c>
      <c r="J24" s="38">
        <v>71.68</v>
      </c>
      <c r="K24" s="29">
        <v>96.87</v>
      </c>
      <c r="L24" s="20">
        <f>+H24</f>
        <v>34.46</v>
      </c>
      <c r="M24" s="20">
        <f>+I24-H24</f>
        <v>20.43</v>
      </c>
      <c r="N24" s="20">
        <f>+J24-I24</f>
        <v>16.790000000000006</v>
      </c>
      <c r="O24" s="20">
        <f>+K24-J24</f>
        <v>25.189999999999998</v>
      </c>
      <c r="P24" s="41">
        <v>8</v>
      </c>
      <c r="Q24" s="41"/>
    </row>
    <row r="25" spans="1:17" ht="15">
      <c r="A25" s="23">
        <v>24</v>
      </c>
      <c r="B25" s="36">
        <v>27</v>
      </c>
      <c r="C25" s="36">
        <v>290998</v>
      </c>
      <c r="D25" s="21" t="s">
        <v>329</v>
      </c>
      <c r="E25" s="36">
        <v>1980</v>
      </c>
      <c r="F25" s="36" t="s">
        <v>10</v>
      </c>
      <c r="G25" s="36" t="s">
        <v>34</v>
      </c>
      <c r="H25" s="22">
        <v>34.25</v>
      </c>
      <c r="I25" s="37">
        <v>54.48</v>
      </c>
      <c r="J25" s="38">
        <v>71.37</v>
      </c>
      <c r="K25" s="29">
        <v>96.88</v>
      </c>
      <c r="L25" s="20">
        <f>+H25</f>
        <v>34.25</v>
      </c>
      <c r="M25" s="20">
        <f>+I25-H25</f>
        <v>20.229999999999997</v>
      </c>
      <c r="N25" s="20">
        <f>+J25-I25</f>
        <v>16.890000000000008</v>
      </c>
      <c r="O25" s="20">
        <f>+K25-J25</f>
        <v>25.50999999999999</v>
      </c>
      <c r="P25" s="41">
        <v>7</v>
      </c>
      <c r="Q25" s="41"/>
    </row>
    <row r="26" spans="1:17" ht="15">
      <c r="A26" s="23">
        <v>25</v>
      </c>
      <c r="B26" s="36">
        <v>50</v>
      </c>
      <c r="C26" s="36">
        <v>293550</v>
      </c>
      <c r="D26" s="21" t="s">
        <v>315</v>
      </c>
      <c r="E26" s="36">
        <v>1985</v>
      </c>
      <c r="F26" s="36" t="s">
        <v>10</v>
      </c>
      <c r="G26" s="36" t="s">
        <v>33</v>
      </c>
      <c r="H26" s="22">
        <v>34.61</v>
      </c>
      <c r="I26" s="37">
        <v>55.03</v>
      </c>
      <c r="J26" s="38">
        <v>71.74</v>
      </c>
      <c r="K26" s="29">
        <v>97</v>
      </c>
      <c r="L26" s="20">
        <f>+H26</f>
        <v>34.61</v>
      </c>
      <c r="M26" s="20">
        <f>+I26-H26</f>
        <v>20.42</v>
      </c>
      <c r="N26" s="20">
        <f>+J26-I26</f>
        <v>16.709999999999994</v>
      </c>
      <c r="O26" s="20">
        <f>+K26-J26</f>
        <v>25.260000000000005</v>
      </c>
      <c r="P26" s="41">
        <v>6</v>
      </c>
      <c r="Q26" s="41"/>
    </row>
    <row r="27" spans="1:17" ht="15">
      <c r="A27" s="23">
        <v>26</v>
      </c>
      <c r="B27" s="36">
        <v>39</v>
      </c>
      <c r="C27" s="36">
        <v>50600</v>
      </c>
      <c r="D27" s="36" t="s">
        <v>373</v>
      </c>
      <c r="E27" s="36">
        <v>1978</v>
      </c>
      <c r="F27" s="36" t="s">
        <v>5</v>
      </c>
      <c r="G27" s="36" t="s">
        <v>35</v>
      </c>
      <c r="H27" s="22">
        <v>34.39</v>
      </c>
      <c r="I27" s="37">
        <v>54.54</v>
      </c>
      <c r="J27" s="38">
        <v>71.38</v>
      </c>
      <c r="K27" s="29">
        <v>97.05</v>
      </c>
      <c r="L27" s="20">
        <f>+H27</f>
        <v>34.39</v>
      </c>
      <c r="M27" s="20">
        <f>+I27-H27</f>
        <v>20.15</v>
      </c>
      <c r="N27" s="20">
        <f>+J27-I27</f>
        <v>16.839999999999996</v>
      </c>
      <c r="O27" s="20">
        <f>+K27-J27</f>
        <v>25.67</v>
      </c>
      <c r="P27" s="41">
        <v>5</v>
      </c>
      <c r="Q27" s="41"/>
    </row>
    <row r="28" spans="1:17" ht="15">
      <c r="A28" s="23">
        <v>27</v>
      </c>
      <c r="B28" s="36">
        <v>8</v>
      </c>
      <c r="C28" s="36">
        <v>293006</v>
      </c>
      <c r="D28" s="21" t="s">
        <v>304</v>
      </c>
      <c r="E28" s="36">
        <v>1984</v>
      </c>
      <c r="F28" s="36" t="s">
        <v>10</v>
      </c>
      <c r="G28" s="36" t="s">
        <v>33</v>
      </c>
      <c r="H28" s="22">
        <v>34.34</v>
      </c>
      <c r="I28" s="37">
        <v>54.77</v>
      </c>
      <c r="J28" s="38">
        <v>71.81</v>
      </c>
      <c r="K28" s="29">
        <v>97.07</v>
      </c>
      <c r="L28" s="20">
        <f>+H28</f>
        <v>34.34</v>
      </c>
      <c r="M28" s="20">
        <f>+I28-H28</f>
        <v>20.43</v>
      </c>
      <c r="N28" s="20">
        <f>+J28-I28</f>
        <v>17.04</v>
      </c>
      <c r="O28" s="20">
        <f>+K28-J28</f>
        <v>25.25999999999999</v>
      </c>
      <c r="P28" s="41">
        <v>4</v>
      </c>
      <c r="Q28" s="41"/>
    </row>
    <row r="29" spans="1:17" ht="15">
      <c r="A29" s="23">
        <v>28</v>
      </c>
      <c r="B29" s="36">
        <v>52</v>
      </c>
      <c r="C29" s="36">
        <v>511529</v>
      </c>
      <c r="D29" s="21" t="s">
        <v>296</v>
      </c>
      <c r="E29" s="36">
        <v>1988</v>
      </c>
      <c r="F29" s="36" t="s">
        <v>8</v>
      </c>
      <c r="G29" s="36" t="s">
        <v>36</v>
      </c>
      <c r="H29" s="22">
        <v>34.39</v>
      </c>
      <c r="I29" s="37">
        <v>54.56</v>
      </c>
      <c r="J29" s="38">
        <v>71.43</v>
      </c>
      <c r="K29" s="29">
        <v>97.09</v>
      </c>
      <c r="L29" s="20">
        <f>+H29</f>
        <v>34.39</v>
      </c>
      <c r="M29" s="20">
        <f>+I29-H29</f>
        <v>20.17</v>
      </c>
      <c r="N29" s="20">
        <f>+J29-I29</f>
        <v>16.870000000000005</v>
      </c>
      <c r="O29" s="20">
        <f>+K29-J29</f>
        <v>25.659999999999997</v>
      </c>
      <c r="P29" s="41">
        <v>3</v>
      </c>
      <c r="Q29" s="41"/>
    </row>
    <row r="30" spans="1:17" ht="15">
      <c r="A30" s="23">
        <v>29</v>
      </c>
      <c r="B30" s="36">
        <v>4</v>
      </c>
      <c r="C30" s="36">
        <v>421483</v>
      </c>
      <c r="D30" s="36" t="s">
        <v>223</v>
      </c>
      <c r="E30" s="36">
        <v>1985</v>
      </c>
      <c r="F30" s="36" t="s">
        <v>15</v>
      </c>
      <c r="G30" s="36" t="s">
        <v>34</v>
      </c>
      <c r="H30" s="22">
        <v>34.15</v>
      </c>
      <c r="I30" s="37">
        <v>54.61</v>
      </c>
      <c r="J30" s="38">
        <v>71.37</v>
      </c>
      <c r="K30" s="29">
        <v>97.13</v>
      </c>
      <c r="L30" s="20">
        <f>+H30</f>
        <v>34.15</v>
      </c>
      <c r="M30" s="20">
        <f>+I30-H30</f>
        <v>20.46</v>
      </c>
      <c r="N30" s="20">
        <f>+J30-I30</f>
        <v>16.760000000000005</v>
      </c>
      <c r="O30" s="20">
        <f>+K30-J30</f>
        <v>25.75999999999999</v>
      </c>
      <c r="P30" s="41">
        <v>2</v>
      </c>
      <c r="Q30" s="41"/>
    </row>
    <row r="31" spans="1:17" ht="15">
      <c r="A31" s="23">
        <v>30</v>
      </c>
      <c r="B31" s="36">
        <v>6</v>
      </c>
      <c r="C31" s="36">
        <v>533131</v>
      </c>
      <c r="D31" s="21" t="s">
        <v>332</v>
      </c>
      <c r="E31" s="36">
        <v>1980</v>
      </c>
      <c r="F31" s="36" t="s">
        <v>11</v>
      </c>
      <c r="G31" s="36" t="s">
        <v>33</v>
      </c>
      <c r="H31" s="22">
        <v>34.11</v>
      </c>
      <c r="I31" s="37">
        <v>54.53</v>
      </c>
      <c r="J31" s="38">
        <v>71.41</v>
      </c>
      <c r="K31" s="29">
        <v>97.26</v>
      </c>
      <c r="L31" s="20">
        <f>+H31</f>
        <v>34.11</v>
      </c>
      <c r="M31" s="20">
        <f>+I31-H31</f>
        <v>20.42</v>
      </c>
      <c r="N31" s="20">
        <f>+J31-I31</f>
        <v>16.879999999999995</v>
      </c>
      <c r="O31" s="20">
        <f>+K31-J31</f>
        <v>25.85000000000001</v>
      </c>
      <c r="P31" s="41">
        <v>1</v>
      </c>
      <c r="Q31" s="41"/>
    </row>
    <row r="32" spans="1:17" ht="15">
      <c r="A32" s="23">
        <v>31</v>
      </c>
      <c r="B32" s="36">
        <v>49</v>
      </c>
      <c r="C32" s="36">
        <v>291459</v>
      </c>
      <c r="D32" s="21" t="s">
        <v>320</v>
      </c>
      <c r="E32" s="36">
        <v>1989</v>
      </c>
      <c r="F32" s="36" t="s">
        <v>10</v>
      </c>
      <c r="G32" s="36" t="s">
        <v>36</v>
      </c>
      <c r="H32" s="22">
        <v>34.97</v>
      </c>
      <c r="I32" s="37">
        <v>55.29</v>
      </c>
      <c r="J32" s="38">
        <v>72.09</v>
      </c>
      <c r="K32" s="29">
        <v>97.27</v>
      </c>
      <c r="L32" s="20">
        <f>+H32</f>
        <v>34.97</v>
      </c>
      <c r="M32" s="20">
        <f>+I32-H32</f>
        <v>20.32</v>
      </c>
      <c r="N32" s="20">
        <f>+J32-I32</f>
        <v>16.800000000000004</v>
      </c>
      <c r="O32" s="20">
        <f>+K32-J32</f>
        <v>25.179999999999993</v>
      </c>
      <c r="P32" s="20"/>
      <c r="Q32" s="41"/>
    </row>
    <row r="33" spans="1:15" ht="15">
      <c r="A33" s="23">
        <v>32</v>
      </c>
      <c r="B33" s="36">
        <v>32</v>
      </c>
      <c r="C33" s="36">
        <v>511352</v>
      </c>
      <c r="D33" s="21" t="s">
        <v>337</v>
      </c>
      <c r="E33" s="36">
        <v>1986</v>
      </c>
      <c r="F33" s="36" t="s">
        <v>8</v>
      </c>
      <c r="G33" s="36" t="s">
        <v>31</v>
      </c>
      <c r="H33" s="22">
        <v>34.71</v>
      </c>
      <c r="I33" s="37">
        <v>55.06</v>
      </c>
      <c r="J33" s="38">
        <v>71.72</v>
      </c>
      <c r="K33" s="29">
        <v>97.49</v>
      </c>
      <c r="L33" s="20">
        <f>+H33</f>
        <v>34.71</v>
      </c>
      <c r="M33" s="20">
        <f>+I33-H33</f>
        <v>20.35</v>
      </c>
      <c r="N33" s="20">
        <f>+J33-I33</f>
        <v>16.659999999999997</v>
      </c>
      <c r="O33" s="20">
        <f>+K33-J33</f>
        <v>25.769999999999996</v>
      </c>
    </row>
    <row r="34" spans="1:15" ht="15">
      <c r="A34" s="23">
        <v>32</v>
      </c>
      <c r="B34" s="36">
        <v>2</v>
      </c>
      <c r="C34" s="36">
        <v>511139</v>
      </c>
      <c r="D34" s="21" t="s">
        <v>312</v>
      </c>
      <c r="E34" s="36">
        <v>1984</v>
      </c>
      <c r="F34" s="36" t="s">
        <v>8</v>
      </c>
      <c r="G34" s="36" t="s">
        <v>31</v>
      </c>
      <c r="H34" s="22">
        <v>34.14</v>
      </c>
      <c r="I34" s="37">
        <v>54.96</v>
      </c>
      <c r="J34" s="38">
        <v>72.08</v>
      </c>
      <c r="K34" s="29">
        <v>97.49</v>
      </c>
      <c r="L34" s="20">
        <f>+H34</f>
        <v>34.14</v>
      </c>
      <c r="M34" s="20">
        <f>+I34-H34</f>
        <v>20.82</v>
      </c>
      <c r="N34" s="20">
        <f>+J34-I34</f>
        <v>17.119999999999997</v>
      </c>
      <c r="O34" s="20">
        <f>+K34-J34</f>
        <v>25.409999999999997</v>
      </c>
    </row>
    <row r="35" spans="1:15" ht="15">
      <c r="A35" s="23">
        <v>34</v>
      </c>
      <c r="B35" s="36">
        <v>41</v>
      </c>
      <c r="C35" s="36">
        <v>561087</v>
      </c>
      <c r="D35" s="21" t="s">
        <v>314</v>
      </c>
      <c r="E35" s="36">
        <v>1986</v>
      </c>
      <c r="F35" s="36" t="s">
        <v>14</v>
      </c>
      <c r="G35" s="36" t="s">
        <v>37</v>
      </c>
      <c r="H35" s="22">
        <v>34.53</v>
      </c>
      <c r="I35" s="37">
        <v>55.17</v>
      </c>
      <c r="J35" s="38">
        <v>72.26</v>
      </c>
      <c r="K35" s="29">
        <v>97.68</v>
      </c>
      <c r="L35" s="20">
        <f>+H35</f>
        <v>34.53</v>
      </c>
      <c r="M35" s="20">
        <f>+I35-H35</f>
        <v>20.64</v>
      </c>
      <c r="N35" s="20">
        <f>+J35-I35</f>
        <v>17.090000000000003</v>
      </c>
      <c r="O35" s="20">
        <f>+K35-J35</f>
        <v>25.42</v>
      </c>
    </row>
    <row r="36" spans="1:15" ht="15">
      <c r="A36" s="23">
        <v>35</v>
      </c>
      <c r="B36" s="20">
        <v>57</v>
      </c>
      <c r="C36" s="20">
        <v>201811</v>
      </c>
      <c r="D36" s="36" t="s">
        <v>378</v>
      </c>
      <c r="E36" s="20">
        <v>1985</v>
      </c>
      <c r="F36" s="20" t="s">
        <v>13</v>
      </c>
      <c r="G36" s="20" t="s">
        <v>34</v>
      </c>
      <c r="H36" s="22">
        <v>34.86</v>
      </c>
      <c r="I36" s="37">
        <v>55.2</v>
      </c>
      <c r="J36" s="38">
        <v>72.5</v>
      </c>
      <c r="K36" s="29">
        <v>97.72</v>
      </c>
      <c r="L36" s="20">
        <f>+H36</f>
        <v>34.86</v>
      </c>
      <c r="M36" s="20">
        <f>+I36-H36</f>
        <v>20.340000000000003</v>
      </c>
      <c r="N36" s="20">
        <f>+J36-I36</f>
        <v>17.299999999999997</v>
      </c>
      <c r="O36" s="20">
        <f>+K36-J36</f>
        <v>25.22</v>
      </c>
    </row>
    <row r="37" spans="1:15" ht="15">
      <c r="A37" s="23">
        <v>36</v>
      </c>
      <c r="B37" s="36">
        <v>38</v>
      </c>
      <c r="C37" s="36">
        <v>510498</v>
      </c>
      <c r="D37" s="34" t="s">
        <v>476</v>
      </c>
      <c r="E37" s="36">
        <v>1981</v>
      </c>
      <c r="F37" s="36" t="s">
        <v>8</v>
      </c>
      <c r="G37" s="36" t="s">
        <v>278</v>
      </c>
      <c r="H37" s="22">
        <v>34.69</v>
      </c>
      <c r="I37" s="37">
        <v>54.92</v>
      </c>
      <c r="J37" s="38">
        <v>72.03</v>
      </c>
      <c r="K37" s="29">
        <v>97.73</v>
      </c>
      <c r="L37" s="20">
        <f>+H37</f>
        <v>34.69</v>
      </c>
      <c r="M37" s="20">
        <f>+I37-H37</f>
        <v>20.230000000000004</v>
      </c>
      <c r="N37" s="20">
        <f>+J37-I37</f>
        <v>17.11</v>
      </c>
      <c r="O37" s="20">
        <f>+K37-J37</f>
        <v>25.700000000000003</v>
      </c>
    </row>
    <row r="38" spans="1:15" ht="15">
      <c r="A38" s="23">
        <v>37</v>
      </c>
      <c r="B38" s="36">
        <v>46</v>
      </c>
      <c r="C38" s="36">
        <v>510767</v>
      </c>
      <c r="D38" s="21" t="s">
        <v>302</v>
      </c>
      <c r="E38" s="36">
        <v>1977</v>
      </c>
      <c r="F38" s="36" t="s">
        <v>8</v>
      </c>
      <c r="G38" s="36"/>
      <c r="H38" s="22">
        <v>35.01</v>
      </c>
      <c r="I38" s="37">
        <v>55.48</v>
      </c>
      <c r="J38" s="38">
        <v>72.58</v>
      </c>
      <c r="K38" s="29">
        <v>97.74</v>
      </c>
      <c r="L38" s="20">
        <f>+H38</f>
        <v>35.01</v>
      </c>
      <c r="M38" s="20">
        <f>+I38-H38</f>
        <v>20.47</v>
      </c>
      <c r="N38" s="20">
        <f>+J38-I38</f>
        <v>17.1</v>
      </c>
      <c r="O38" s="20">
        <f>+K38-J38</f>
        <v>25.159999999999997</v>
      </c>
    </row>
    <row r="39" spans="1:15" ht="15">
      <c r="A39" s="23">
        <v>38</v>
      </c>
      <c r="B39" s="20">
        <v>61</v>
      </c>
      <c r="C39" s="20">
        <v>200379</v>
      </c>
      <c r="D39" s="24" t="s">
        <v>472</v>
      </c>
      <c r="E39" s="20">
        <v>1989</v>
      </c>
      <c r="F39" s="20" t="s">
        <v>13</v>
      </c>
      <c r="G39" s="20" t="s">
        <v>32</v>
      </c>
      <c r="H39" s="22">
        <v>34.96</v>
      </c>
      <c r="I39" s="37">
        <v>55.41</v>
      </c>
      <c r="J39" s="38">
        <v>72.43</v>
      </c>
      <c r="K39" s="29">
        <v>97.83</v>
      </c>
      <c r="L39" s="20">
        <f>+H39</f>
        <v>34.96</v>
      </c>
      <c r="M39" s="20">
        <f>+I39-H39</f>
        <v>20.449999999999996</v>
      </c>
      <c r="N39" s="20">
        <f>+J39-I39</f>
        <v>17.02000000000001</v>
      </c>
      <c r="O39" s="20">
        <f>+K39-J39</f>
        <v>25.39999999999999</v>
      </c>
    </row>
    <row r="40" spans="1:15" ht="15">
      <c r="A40" s="23">
        <v>39</v>
      </c>
      <c r="B40" s="36">
        <v>33</v>
      </c>
      <c r="C40" s="36">
        <v>191746</v>
      </c>
      <c r="D40" s="21" t="s">
        <v>286</v>
      </c>
      <c r="E40" s="36">
        <v>1981</v>
      </c>
      <c r="F40" s="36" t="s">
        <v>1</v>
      </c>
      <c r="G40" s="36" t="s">
        <v>34</v>
      </c>
      <c r="H40" s="22">
        <v>34.42</v>
      </c>
      <c r="I40" s="37">
        <v>55.33</v>
      </c>
      <c r="J40" s="38">
        <v>72.46</v>
      </c>
      <c r="K40" s="29">
        <v>97.84</v>
      </c>
      <c r="L40" s="20">
        <f>+H40</f>
        <v>34.42</v>
      </c>
      <c r="M40" s="20">
        <f>+I40-H40</f>
        <v>20.909999999999997</v>
      </c>
      <c r="N40" s="20">
        <f>+J40-I40</f>
        <v>17.129999999999995</v>
      </c>
      <c r="O40" s="20">
        <f>+K40-J40</f>
        <v>25.38000000000001</v>
      </c>
    </row>
    <row r="41" spans="1:15" ht="15">
      <c r="A41" s="23">
        <v>40</v>
      </c>
      <c r="B41" s="20">
        <v>56</v>
      </c>
      <c r="C41" s="20">
        <v>533866</v>
      </c>
      <c r="D41" s="21" t="s">
        <v>316</v>
      </c>
      <c r="E41" s="20">
        <v>1982</v>
      </c>
      <c r="F41" s="20" t="s">
        <v>11</v>
      </c>
      <c r="G41" s="20" t="s">
        <v>35</v>
      </c>
      <c r="H41" s="22">
        <v>35.17</v>
      </c>
      <c r="I41" s="37">
        <v>55.61</v>
      </c>
      <c r="J41" s="38">
        <v>72.5</v>
      </c>
      <c r="K41" s="29">
        <v>97.88</v>
      </c>
      <c r="L41" s="20">
        <f>+H41</f>
        <v>35.17</v>
      </c>
      <c r="M41" s="20">
        <f>+I41-H41</f>
        <v>20.439999999999998</v>
      </c>
      <c r="N41" s="20">
        <f>+J41-I41</f>
        <v>16.89</v>
      </c>
      <c r="O41" s="20">
        <f>+K41-J41</f>
        <v>25.379999999999995</v>
      </c>
    </row>
    <row r="42" spans="1:15" ht="15">
      <c r="A42" s="23">
        <v>41</v>
      </c>
      <c r="B42" s="36">
        <v>36</v>
      </c>
      <c r="C42" s="36">
        <v>102271</v>
      </c>
      <c r="D42" s="21" t="s">
        <v>303</v>
      </c>
      <c r="E42" s="36">
        <v>1981</v>
      </c>
      <c r="F42" s="36" t="s">
        <v>9</v>
      </c>
      <c r="G42" s="36" t="s">
        <v>33</v>
      </c>
      <c r="H42" s="22">
        <v>35.03</v>
      </c>
      <c r="I42" s="37">
        <v>55.3</v>
      </c>
      <c r="J42" s="38">
        <v>72.61</v>
      </c>
      <c r="K42" s="29">
        <v>97.98</v>
      </c>
      <c r="L42" s="20">
        <f>+H42</f>
        <v>35.03</v>
      </c>
      <c r="M42" s="20">
        <f>+I42-H42</f>
        <v>20.269999999999996</v>
      </c>
      <c r="N42" s="20">
        <f>+J42-I42</f>
        <v>17.310000000000002</v>
      </c>
      <c r="O42" s="20">
        <f>+K42-J42</f>
        <v>25.370000000000005</v>
      </c>
    </row>
    <row r="43" spans="1:15" ht="15">
      <c r="A43" s="23">
        <v>42</v>
      </c>
      <c r="B43" s="36">
        <v>48</v>
      </c>
      <c r="C43" s="36">
        <v>193034</v>
      </c>
      <c r="D43" s="24" t="s">
        <v>475</v>
      </c>
      <c r="E43" s="36">
        <v>1985</v>
      </c>
      <c r="F43" s="36" t="s">
        <v>1</v>
      </c>
      <c r="G43" s="36"/>
      <c r="H43" s="22">
        <v>35.21</v>
      </c>
      <c r="I43" s="37">
        <v>55.9</v>
      </c>
      <c r="J43" s="38">
        <v>72.67</v>
      </c>
      <c r="K43" s="29">
        <v>98.1</v>
      </c>
      <c r="L43" s="20">
        <f>+H43</f>
        <v>35.21</v>
      </c>
      <c r="M43" s="20">
        <f>+I43-H43</f>
        <v>20.689999999999998</v>
      </c>
      <c r="N43" s="20">
        <f>+J43-I43</f>
        <v>16.770000000000003</v>
      </c>
      <c r="O43" s="20">
        <f>+K43-J43</f>
        <v>25.429999999999993</v>
      </c>
    </row>
    <row r="44" spans="1:15" ht="15">
      <c r="A44" s="23">
        <v>43</v>
      </c>
      <c r="B44" s="36">
        <v>53</v>
      </c>
      <c r="C44" s="36">
        <v>294911</v>
      </c>
      <c r="D44" s="21" t="s">
        <v>322</v>
      </c>
      <c r="E44" s="36">
        <v>1988</v>
      </c>
      <c r="F44" s="36" t="s">
        <v>10</v>
      </c>
      <c r="G44" s="36" t="s">
        <v>32</v>
      </c>
      <c r="H44" s="22">
        <v>35.07</v>
      </c>
      <c r="I44" s="37">
        <v>55.44</v>
      </c>
      <c r="J44" s="38">
        <v>72.38</v>
      </c>
      <c r="K44" s="29">
        <v>98.12</v>
      </c>
      <c r="L44" s="20">
        <f>+H44</f>
        <v>35.07</v>
      </c>
      <c r="M44" s="20">
        <f>+I44-H44</f>
        <v>20.369999999999997</v>
      </c>
      <c r="N44" s="20">
        <f>+J44-I44</f>
        <v>16.939999999999998</v>
      </c>
      <c r="O44" s="20">
        <f>+K44-J44</f>
        <v>25.74000000000001</v>
      </c>
    </row>
    <row r="45" spans="1:15" ht="15">
      <c r="A45" s="23">
        <v>44</v>
      </c>
      <c r="B45" s="20">
        <v>60</v>
      </c>
      <c r="C45" s="20">
        <v>534939</v>
      </c>
      <c r="D45" s="21" t="s">
        <v>293</v>
      </c>
      <c r="E45" s="20">
        <v>1985</v>
      </c>
      <c r="F45" s="20" t="s">
        <v>11</v>
      </c>
      <c r="G45" s="20" t="s">
        <v>32</v>
      </c>
      <c r="H45" s="22">
        <v>34.59</v>
      </c>
      <c r="I45" s="37">
        <v>54.93</v>
      </c>
      <c r="J45" s="38">
        <v>72.07</v>
      </c>
      <c r="K45" s="29">
        <v>98.18</v>
      </c>
      <c r="L45" s="20">
        <f>+H45</f>
        <v>34.59</v>
      </c>
      <c r="M45" s="20">
        <f>+I45-H45</f>
        <v>20.339999999999996</v>
      </c>
      <c r="N45" s="20">
        <f>+J45-I45</f>
        <v>17.139999999999993</v>
      </c>
      <c r="O45" s="20">
        <f>+K45-J45</f>
        <v>26.110000000000014</v>
      </c>
    </row>
    <row r="46" spans="1:15" ht="15">
      <c r="A46" s="23">
        <v>44</v>
      </c>
      <c r="B46" s="36">
        <v>54</v>
      </c>
      <c r="C46" s="36">
        <v>534289</v>
      </c>
      <c r="D46" s="36" t="s">
        <v>377</v>
      </c>
      <c r="E46" s="36">
        <v>1983</v>
      </c>
      <c r="F46" s="36" t="s">
        <v>11</v>
      </c>
      <c r="G46" s="36"/>
      <c r="H46" s="22">
        <v>35.03</v>
      </c>
      <c r="I46" s="37">
        <v>55.6</v>
      </c>
      <c r="J46" s="38">
        <v>72.65</v>
      </c>
      <c r="K46" s="29">
        <v>98.18</v>
      </c>
      <c r="L46" s="20">
        <f>+H46</f>
        <v>35.03</v>
      </c>
      <c r="M46" s="20">
        <f>+I46-H46</f>
        <v>20.57</v>
      </c>
      <c r="N46" s="20">
        <f>+J46-I46</f>
        <v>17.050000000000004</v>
      </c>
      <c r="O46" s="20">
        <f>+K46-J46</f>
        <v>25.53</v>
      </c>
    </row>
    <row r="47" spans="1:15" ht="15">
      <c r="A47" s="23">
        <v>46</v>
      </c>
      <c r="B47" s="36">
        <v>47</v>
      </c>
      <c r="C47" s="36">
        <v>103090</v>
      </c>
      <c r="D47" s="21" t="s">
        <v>301</v>
      </c>
      <c r="E47" s="36">
        <v>1986</v>
      </c>
      <c r="F47" s="36" t="s">
        <v>9</v>
      </c>
      <c r="G47" s="36" t="s">
        <v>34</v>
      </c>
      <c r="H47" s="22">
        <v>35.2</v>
      </c>
      <c r="I47" s="37">
        <v>55.78</v>
      </c>
      <c r="J47" s="38">
        <v>72.87</v>
      </c>
      <c r="K47" s="29">
        <v>98.34</v>
      </c>
      <c r="L47" s="20">
        <f>+H47</f>
        <v>35.2</v>
      </c>
      <c r="M47" s="20">
        <f>+I47-H47</f>
        <v>20.58</v>
      </c>
      <c r="N47" s="20">
        <f>+J47-I47</f>
        <v>17.090000000000003</v>
      </c>
      <c r="O47" s="20">
        <f>+K47-J47</f>
        <v>25.47</v>
      </c>
    </row>
    <row r="48" spans="1:15" ht="15">
      <c r="A48" s="23">
        <v>47</v>
      </c>
      <c r="B48" s="36">
        <v>43</v>
      </c>
      <c r="C48" s="36">
        <v>530874</v>
      </c>
      <c r="D48" s="21" t="s">
        <v>295</v>
      </c>
      <c r="E48" s="36">
        <v>1988</v>
      </c>
      <c r="F48" s="36" t="s">
        <v>11</v>
      </c>
      <c r="G48" s="36" t="s">
        <v>32</v>
      </c>
      <c r="H48" s="22">
        <v>35.17</v>
      </c>
      <c r="I48" s="37">
        <v>55.77</v>
      </c>
      <c r="J48" s="38">
        <v>72.97</v>
      </c>
      <c r="K48" s="29">
        <v>98.36</v>
      </c>
      <c r="L48" s="20">
        <f>+H48</f>
        <v>35.17</v>
      </c>
      <c r="M48" s="20">
        <f>+I48-H48</f>
        <v>20.6</v>
      </c>
      <c r="N48" s="20">
        <f>+J48-I48</f>
        <v>17.199999999999996</v>
      </c>
      <c r="O48" s="20">
        <f>+K48-J48</f>
        <v>25.39</v>
      </c>
    </row>
    <row r="49" spans="1:15" ht="15">
      <c r="A49" s="23">
        <v>48</v>
      </c>
      <c r="B49" s="36">
        <v>3</v>
      </c>
      <c r="C49" s="36">
        <v>530939</v>
      </c>
      <c r="D49" s="21" t="s">
        <v>339</v>
      </c>
      <c r="E49" s="36">
        <v>1986</v>
      </c>
      <c r="F49" s="36" t="s">
        <v>11</v>
      </c>
      <c r="G49" s="36" t="s">
        <v>33</v>
      </c>
      <c r="H49" s="22">
        <v>34.73</v>
      </c>
      <c r="I49" s="37">
        <v>55.32</v>
      </c>
      <c r="J49" s="38">
        <v>72.29</v>
      </c>
      <c r="K49" s="29">
        <v>98.47</v>
      </c>
      <c r="L49" s="20">
        <f>+H49</f>
        <v>34.73</v>
      </c>
      <c r="M49" s="20">
        <f>+I49-H49</f>
        <v>20.590000000000003</v>
      </c>
      <c r="N49" s="20">
        <f>+J49-I49</f>
        <v>16.970000000000006</v>
      </c>
      <c r="O49" s="20">
        <f>+K49-J49</f>
        <v>26.179999999999993</v>
      </c>
    </row>
    <row r="50" spans="1:15" ht="15">
      <c r="A50" s="23">
        <v>49</v>
      </c>
      <c r="B50" s="36">
        <v>40</v>
      </c>
      <c r="C50" s="36">
        <v>220656</v>
      </c>
      <c r="D50" s="21" t="s">
        <v>288</v>
      </c>
      <c r="E50" s="36">
        <v>1986</v>
      </c>
      <c r="F50" s="36" t="s">
        <v>6</v>
      </c>
      <c r="G50" s="36" t="s">
        <v>32</v>
      </c>
      <c r="H50" s="22">
        <v>34.72</v>
      </c>
      <c r="I50" s="37">
        <v>55.49</v>
      </c>
      <c r="J50" s="38">
        <v>72.78</v>
      </c>
      <c r="K50" s="29">
        <v>98.61</v>
      </c>
      <c r="L50" s="20">
        <f>+H50</f>
        <v>34.72</v>
      </c>
      <c r="M50" s="20">
        <f>+I50-H50</f>
        <v>20.770000000000003</v>
      </c>
      <c r="N50" s="20">
        <f>+J50-I50</f>
        <v>17.29</v>
      </c>
      <c r="O50" s="20">
        <f>+K50-J50</f>
        <v>25.83</v>
      </c>
    </row>
    <row r="51" spans="1:15" ht="15">
      <c r="A51" s="23">
        <v>50</v>
      </c>
      <c r="B51" s="20">
        <v>44</v>
      </c>
      <c r="C51" s="20">
        <v>561085</v>
      </c>
      <c r="D51" s="36" t="s">
        <v>374</v>
      </c>
      <c r="E51" s="20">
        <v>1986</v>
      </c>
      <c r="F51" s="20" t="s">
        <v>14</v>
      </c>
      <c r="G51" s="20" t="s">
        <v>37</v>
      </c>
      <c r="H51" s="22">
        <v>35.18</v>
      </c>
      <c r="I51" s="37">
        <v>56.06</v>
      </c>
      <c r="J51" s="38">
        <v>73.19</v>
      </c>
      <c r="K51" s="29">
        <v>98.96</v>
      </c>
      <c r="L51" s="20">
        <f>+H51</f>
        <v>35.18</v>
      </c>
      <c r="M51" s="20">
        <f>+I51-H51</f>
        <v>20.880000000000003</v>
      </c>
      <c r="N51" s="20">
        <f>+J51-I51</f>
        <v>17.129999999999995</v>
      </c>
      <c r="O51" s="20">
        <f>+K51-J51</f>
        <v>25.769999999999996</v>
      </c>
    </row>
    <row r="52" spans="1:15" ht="15">
      <c r="A52" s="23">
        <v>51</v>
      </c>
      <c r="B52" s="20">
        <v>64</v>
      </c>
      <c r="C52" s="20">
        <v>103271</v>
      </c>
      <c r="D52" s="21" t="s">
        <v>336</v>
      </c>
      <c r="E52" s="20">
        <v>1987</v>
      </c>
      <c r="F52" s="20" t="s">
        <v>9</v>
      </c>
      <c r="G52" s="20"/>
      <c r="H52" s="22">
        <v>35.53</v>
      </c>
      <c r="I52" s="37">
        <v>56.27</v>
      </c>
      <c r="J52" s="38">
        <v>73.44</v>
      </c>
      <c r="K52" s="29">
        <v>99.02</v>
      </c>
      <c r="L52" s="20">
        <f>+H52</f>
        <v>35.53</v>
      </c>
      <c r="M52" s="20">
        <f>+I52-H52</f>
        <v>20.740000000000002</v>
      </c>
      <c r="N52" s="20">
        <f>+J52-I52</f>
        <v>17.169999999999995</v>
      </c>
      <c r="O52" s="20">
        <f>+K52-J52</f>
        <v>25.58</v>
      </c>
    </row>
    <row r="53" spans="1:15" ht="15">
      <c r="A53" s="23">
        <v>52</v>
      </c>
      <c r="B53" s="36">
        <v>55</v>
      </c>
      <c r="C53" s="36">
        <v>511142</v>
      </c>
      <c r="D53" s="34" t="s">
        <v>474</v>
      </c>
      <c r="E53" s="36">
        <v>1984</v>
      </c>
      <c r="F53" s="36" t="s">
        <v>8</v>
      </c>
      <c r="G53" s="36" t="s">
        <v>31</v>
      </c>
      <c r="H53" s="22">
        <v>35.38</v>
      </c>
      <c r="I53" s="37">
        <v>56.28</v>
      </c>
      <c r="J53" s="38">
        <v>73.8</v>
      </c>
      <c r="K53" s="29">
        <v>99.28</v>
      </c>
      <c r="L53" s="20">
        <f>+H53</f>
        <v>35.38</v>
      </c>
      <c r="M53" s="20">
        <f>+I53-H53</f>
        <v>20.9</v>
      </c>
      <c r="N53" s="20">
        <f>+J53-I53</f>
        <v>17.519999999999996</v>
      </c>
      <c r="O53" s="20">
        <f>+K53-J53</f>
        <v>25.480000000000004</v>
      </c>
    </row>
    <row r="54" spans="1:15" ht="15">
      <c r="A54" s="23">
        <v>53</v>
      </c>
      <c r="B54" s="20">
        <v>58</v>
      </c>
      <c r="C54" s="20">
        <v>910004</v>
      </c>
      <c r="D54" s="24" t="s">
        <v>473</v>
      </c>
      <c r="E54" s="20">
        <v>1980</v>
      </c>
      <c r="F54" s="20" t="s">
        <v>185</v>
      </c>
      <c r="G54" s="20"/>
      <c r="H54" s="22">
        <v>35.51</v>
      </c>
      <c r="I54" s="37">
        <v>56.6</v>
      </c>
      <c r="J54" s="38">
        <v>74.07</v>
      </c>
      <c r="K54" s="29">
        <v>99.82</v>
      </c>
      <c r="L54" s="20">
        <f>+H54</f>
        <v>35.51</v>
      </c>
      <c r="M54" s="20">
        <f>+I54-H54</f>
        <v>21.090000000000003</v>
      </c>
      <c r="N54" s="20">
        <f>+J54-I54</f>
        <v>17.46999999999999</v>
      </c>
      <c r="O54" s="20">
        <f>+K54-J54</f>
        <v>25.75</v>
      </c>
    </row>
    <row r="55" spans="1:15" ht="15">
      <c r="A55" s="23">
        <v>54</v>
      </c>
      <c r="B55" s="20">
        <v>68</v>
      </c>
      <c r="C55" s="20">
        <v>20324</v>
      </c>
      <c r="D55" s="43" t="s">
        <v>471</v>
      </c>
      <c r="E55" s="20">
        <v>1991</v>
      </c>
      <c r="F55" s="20" t="s">
        <v>131</v>
      </c>
      <c r="G55" s="20"/>
      <c r="H55" s="22">
        <v>36.03</v>
      </c>
      <c r="I55" s="37">
        <v>56.9</v>
      </c>
      <c r="J55" s="38">
        <v>74.26</v>
      </c>
      <c r="K55" s="29">
        <v>100.51</v>
      </c>
      <c r="L55" s="20">
        <f>+H55</f>
        <v>36.03</v>
      </c>
      <c r="M55" s="20">
        <f>+I55-H55</f>
        <v>20.869999999999997</v>
      </c>
      <c r="N55" s="20">
        <f>+J55-I55</f>
        <v>17.360000000000007</v>
      </c>
      <c r="O55" s="20">
        <f>+K55-J55</f>
        <v>26.25</v>
      </c>
    </row>
    <row r="56" spans="1:15" ht="15">
      <c r="A56" s="23">
        <v>55</v>
      </c>
      <c r="B56" s="20">
        <v>70</v>
      </c>
      <c r="C56" s="20">
        <v>670037</v>
      </c>
      <c r="D56" s="43" t="s">
        <v>469</v>
      </c>
      <c r="E56" s="20">
        <v>1987</v>
      </c>
      <c r="F56" s="20" t="s">
        <v>468</v>
      </c>
      <c r="G56" s="20"/>
      <c r="H56" s="22">
        <v>36.97</v>
      </c>
      <c r="I56" s="37">
        <v>58.8</v>
      </c>
      <c r="J56" s="38">
        <v>77.04</v>
      </c>
      <c r="K56" s="29">
        <v>103.79</v>
      </c>
      <c r="L56" s="20">
        <f>+H56</f>
        <v>36.97</v>
      </c>
      <c r="M56" s="20">
        <f>+I56-H56</f>
        <v>21.83</v>
      </c>
      <c r="N56" s="20">
        <f>+J56-I56</f>
        <v>18.24000000000001</v>
      </c>
      <c r="O56" s="20">
        <f>+K56-J56</f>
        <v>26.75</v>
      </c>
    </row>
    <row r="57" spans="1:15" ht="15">
      <c r="A57" s="23" t="s">
        <v>356</v>
      </c>
      <c r="B57" s="36">
        <v>37</v>
      </c>
      <c r="C57" s="36">
        <v>150421</v>
      </c>
      <c r="D57" s="21" t="s">
        <v>340</v>
      </c>
      <c r="E57" s="36">
        <v>1980</v>
      </c>
      <c r="F57" s="36" t="s">
        <v>4</v>
      </c>
      <c r="G57" s="36" t="s">
        <v>34</v>
      </c>
      <c r="H57" s="22"/>
      <c r="I57" s="37"/>
      <c r="J57" s="38"/>
      <c r="K57" s="29" t="s">
        <v>356</v>
      </c>
      <c r="L57" s="20"/>
      <c r="M57" s="20"/>
      <c r="N57" s="20"/>
      <c r="O57" s="20"/>
    </row>
    <row r="58" spans="1:15" ht="15">
      <c r="A58" s="23" t="s">
        <v>358</v>
      </c>
      <c r="B58" s="36">
        <v>5</v>
      </c>
      <c r="C58" s="36">
        <v>102961</v>
      </c>
      <c r="D58" s="21" t="s">
        <v>287</v>
      </c>
      <c r="E58" s="36">
        <v>1985</v>
      </c>
      <c r="F58" s="36" t="s">
        <v>9</v>
      </c>
      <c r="G58" s="36" t="s">
        <v>33</v>
      </c>
      <c r="H58" s="22"/>
      <c r="I58" s="37"/>
      <c r="J58" s="38"/>
      <c r="K58" s="29" t="s">
        <v>481</v>
      </c>
      <c r="L58" s="20"/>
      <c r="M58" s="20"/>
      <c r="N58" s="20"/>
      <c r="O58" s="20"/>
    </row>
    <row r="59" spans="1:15" ht="15">
      <c r="A59" s="23" t="s">
        <v>358</v>
      </c>
      <c r="B59" s="36">
        <v>12</v>
      </c>
      <c r="C59" s="36">
        <v>50742</v>
      </c>
      <c r="D59" s="36" t="s">
        <v>369</v>
      </c>
      <c r="E59" s="36">
        <v>1980</v>
      </c>
      <c r="F59" s="36" t="s">
        <v>5</v>
      </c>
      <c r="G59" s="36" t="s">
        <v>31</v>
      </c>
      <c r="H59" s="22">
        <v>33.7</v>
      </c>
      <c r="I59" s="37">
        <v>53.66</v>
      </c>
      <c r="J59" s="38"/>
      <c r="K59" s="29" t="s">
        <v>481</v>
      </c>
      <c r="L59" s="20">
        <f>+H59</f>
        <v>33.7</v>
      </c>
      <c r="M59" s="20">
        <f>+I59-H59</f>
        <v>19.959999999999994</v>
      </c>
      <c r="N59" s="20"/>
      <c r="O59" s="20"/>
    </row>
    <row r="60" spans="1:15" ht="15">
      <c r="A60" s="23" t="s">
        <v>358</v>
      </c>
      <c r="B60" s="36">
        <v>19</v>
      </c>
      <c r="C60" s="36">
        <v>51005</v>
      </c>
      <c r="D60" s="21" t="s">
        <v>326</v>
      </c>
      <c r="E60" s="36">
        <v>1983</v>
      </c>
      <c r="F60" s="36" t="s">
        <v>5</v>
      </c>
      <c r="G60" s="36" t="s">
        <v>32</v>
      </c>
      <c r="H60" s="22"/>
      <c r="I60" s="37"/>
      <c r="J60" s="38"/>
      <c r="K60" s="29" t="s">
        <v>481</v>
      </c>
      <c r="L60" s="20"/>
      <c r="M60" s="20"/>
      <c r="N60" s="20"/>
      <c r="O60" s="20"/>
    </row>
    <row r="61" spans="1:15" ht="15">
      <c r="A61" s="23" t="s">
        <v>358</v>
      </c>
      <c r="B61" s="36">
        <v>22</v>
      </c>
      <c r="C61" s="36">
        <v>421328</v>
      </c>
      <c r="D61" s="21" t="s">
        <v>383</v>
      </c>
      <c r="E61" s="36">
        <v>1982</v>
      </c>
      <c r="F61" s="36" t="s">
        <v>15</v>
      </c>
      <c r="G61" s="36" t="s">
        <v>34</v>
      </c>
      <c r="H61" s="22">
        <v>33.89</v>
      </c>
      <c r="I61" s="37">
        <v>53.55</v>
      </c>
      <c r="J61" s="38">
        <v>70.21</v>
      </c>
      <c r="K61" s="29" t="s">
        <v>481</v>
      </c>
      <c r="L61" s="20">
        <f>+H61</f>
        <v>33.89</v>
      </c>
      <c r="M61" s="20">
        <f>+I61-H61</f>
        <v>19.659999999999997</v>
      </c>
      <c r="N61" s="20">
        <f>+J61-I61</f>
        <v>16.659999999999997</v>
      </c>
      <c r="O61" s="20"/>
    </row>
    <row r="62" spans="1:15" ht="15">
      <c r="A62" s="23" t="s">
        <v>358</v>
      </c>
      <c r="B62" s="36">
        <v>23</v>
      </c>
      <c r="C62" s="36">
        <v>560406</v>
      </c>
      <c r="D62" s="36" t="s">
        <v>370</v>
      </c>
      <c r="E62" s="36">
        <v>1980</v>
      </c>
      <c r="F62" s="36" t="s">
        <v>14</v>
      </c>
      <c r="G62" s="36" t="s">
        <v>37</v>
      </c>
      <c r="H62" s="22"/>
      <c r="I62" s="37"/>
      <c r="J62" s="38"/>
      <c r="K62" s="29" t="s">
        <v>481</v>
      </c>
      <c r="L62" s="20"/>
      <c r="M62" s="20"/>
      <c r="N62" s="20"/>
      <c r="O62" s="20"/>
    </row>
    <row r="63" spans="1:15" ht="15">
      <c r="A63" s="23" t="s">
        <v>358</v>
      </c>
      <c r="B63" s="36">
        <v>34</v>
      </c>
      <c r="C63" s="36">
        <v>50833</v>
      </c>
      <c r="D63" s="21" t="s">
        <v>298</v>
      </c>
      <c r="E63" s="36">
        <v>1981</v>
      </c>
      <c r="F63" s="36" t="s">
        <v>5</v>
      </c>
      <c r="G63" s="36" t="s">
        <v>34</v>
      </c>
      <c r="H63" s="22">
        <v>34.53</v>
      </c>
      <c r="I63" s="37">
        <v>54.8</v>
      </c>
      <c r="J63" s="38"/>
      <c r="K63" s="29" t="s">
        <v>481</v>
      </c>
      <c r="L63" s="20">
        <f>+H63</f>
        <v>34.53</v>
      </c>
      <c r="M63" s="20">
        <f>+I63-H63</f>
        <v>20.269999999999996</v>
      </c>
      <c r="N63" s="20"/>
      <c r="O63" s="20"/>
    </row>
    <row r="64" spans="1:15" ht="15">
      <c r="A64" s="23" t="s">
        <v>358</v>
      </c>
      <c r="B64" s="36">
        <v>42</v>
      </c>
      <c r="C64" s="36">
        <v>51327</v>
      </c>
      <c r="D64" s="21" t="s">
        <v>325</v>
      </c>
      <c r="E64" s="36">
        <v>1987</v>
      </c>
      <c r="F64" s="36" t="s">
        <v>5</v>
      </c>
      <c r="G64" s="36" t="s">
        <v>32</v>
      </c>
      <c r="H64" s="22"/>
      <c r="I64" s="37"/>
      <c r="J64" s="38"/>
      <c r="K64" s="29" t="s">
        <v>481</v>
      </c>
      <c r="L64" s="20"/>
      <c r="M64" s="20"/>
      <c r="N64" s="20"/>
      <c r="O64" s="20"/>
    </row>
    <row r="65" spans="1:15" ht="15">
      <c r="A65" s="23" t="s">
        <v>358</v>
      </c>
      <c r="B65" s="36">
        <v>51</v>
      </c>
      <c r="C65" s="36">
        <v>501076</v>
      </c>
      <c r="D65" s="21" t="s">
        <v>317</v>
      </c>
      <c r="E65" s="36">
        <v>1984</v>
      </c>
      <c r="F65" s="36" t="s">
        <v>3</v>
      </c>
      <c r="G65" s="36" t="s">
        <v>34</v>
      </c>
      <c r="H65" s="22">
        <v>34.9</v>
      </c>
      <c r="I65" s="37">
        <v>55.63</v>
      </c>
      <c r="J65" s="38"/>
      <c r="K65" s="29" t="s">
        <v>481</v>
      </c>
      <c r="L65" s="20">
        <f>+H65</f>
        <v>34.9</v>
      </c>
      <c r="M65" s="20">
        <f>+I65-H65</f>
        <v>20.730000000000004</v>
      </c>
      <c r="N65" s="20"/>
      <c r="O65" s="20"/>
    </row>
    <row r="66" spans="1:15" ht="15">
      <c r="A66" s="23" t="s">
        <v>358</v>
      </c>
      <c r="B66" s="20">
        <v>59</v>
      </c>
      <c r="C66" s="20">
        <v>380292</v>
      </c>
      <c r="D66" s="36" t="s">
        <v>255</v>
      </c>
      <c r="E66" s="20">
        <v>1986</v>
      </c>
      <c r="F66" s="20" t="s">
        <v>128</v>
      </c>
      <c r="G66" s="20" t="s">
        <v>32</v>
      </c>
      <c r="H66" s="22">
        <v>34.32</v>
      </c>
      <c r="I66" s="37">
        <v>54.69</v>
      </c>
      <c r="J66" s="38">
        <v>71.56</v>
      </c>
      <c r="K66" s="29" t="s">
        <v>481</v>
      </c>
      <c r="L66" s="20">
        <f>+H66</f>
        <v>34.32</v>
      </c>
      <c r="M66" s="20">
        <f>+I66-H66</f>
        <v>20.369999999999997</v>
      </c>
      <c r="N66" s="20">
        <f>+J66-I66</f>
        <v>16.870000000000005</v>
      </c>
      <c r="O66" s="20"/>
    </row>
    <row r="67" spans="1:15" ht="15">
      <c r="A67" s="23" t="s">
        <v>358</v>
      </c>
      <c r="B67" s="20">
        <v>63</v>
      </c>
      <c r="C67" s="20">
        <v>990081</v>
      </c>
      <c r="D67" s="36" t="s">
        <v>455</v>
      </c>
      <c r="E67" s="20">
        <v>1990</v>
      </c>
      <c r="F67" s="20" t="s">
        <v>10</v>
      </c>
      <c r="G67" s="20" t="s">
        <v>33</v>
      </c>
      <c r="H67" s="22"/>
      <c r="I67" s="37"/>
      <c r="J67" s="38"/>
      <c r="K67" s="29" t="s">
        <v>481</v>
      </c>
      <c r="L67" s="20"/>
      <c r="M67" s="20"/>
      <c r="N67" s="20"/>
      <c r="O67" s="20"/>
    </row>
    <row r="68" spans="1:15" ht="15">
      <c r="A68" s="23" t="s">
        <v>358</v>
      </c>
      <c r="B68" s="20">
        <v>65</v>
      </c>
      <c r="C68" s="20">
        <v>491129</v>
      </c>
      <c r="D68" s="21" t="s">
        <v>333</v>
      </c>
      <c r="E68" s="20">
        <v>1987</v>
      </c>
      <c r="F68" s="20" t="s">
        <v>12</v>
      </c>
      <c r="G68" s="20" t="s">
        <v>33</v>
      </c>
      <c r="H68" s="22">
        <v>35.34</v>
      </c>
      <c r="I68" s="37">
        <v>56.01</v>
      </c>
      <c r="J68" s="38"/>
      <c r="K68" s="29" t="s">
        <v>481</v>
      </c>
      <c r="L68" s="20">
        <f>+H68</f>
        <v>35.34</v>
      </c>
      <c r="M68" s="20">
        <f>+I68-H68</f>
        <v>20.669999999999995</v>
      </c>
      <c r="N68" s="20"/>
      <c r="O68" s="20"/>
    </row>
    <row r="69" spans="1:15" ht="15">
      <c r="A69" s="23" t="s">
        <v>358</v>
      </c>
      <c r="B69" s="20">
        <v>66</v>
      </c>
      <c r="C69" s="20">
        <v>380298</v>
      </c>
      <c r="D69" s="21" t="s">
        <v>327</v>
      </c>
      <c r="E69" s="20">
        <v>1987</v>
      </c>
      <c r="F69" s="20" t="s">
        <v>128</v>
      </c>
      <c r="G69" s="20" t="s">
        <v>32</v>
      </c>
      <c r="H69" s="22"/>
      <c r="I69" s="37"/>
      <c r="J69" s="38"/>
      <c r="K69" s="29" t="s">
        <v>481</v>
      </c>
      <c r="L69" s="20"/>
      <c r="M69" s="20"/>
      <c r="N69" s="20"/>
      <c r="O69" s="20"/>
    </row>
    <row r="70" spans="1:15" ht="15">
      <c r="A70" s="23" t="s">
        <v>358</v>
      </c>
      <c r="B70" s="20">
        <v>67</v>
      </c>
      <c r="C70" s="20">
        <v>700724</v>
      </c>
      <c r="D70" s="36" t="s">
        <v>382</v>
      </c>
      <c r="E70" s="20">
        <v>1984</v>
      </c>
      <c r="F70" s="20" t="s">
        <v>2</v>
      </c>
      <c r="G70" s="20"/>
      <c r="H70" s="22">
        <v>36.53</v>
      </c>
      <c r="I70" s="37">
        <v>58.25</v>
      </c>
      <c r="J70" s="38"/>
      <c r="K70" s="29" t="s">
        <v>481</v>
      </c>
      <c r="L70" s="20">
        <f>+H70</f>
        <v>36.53</v>
      </c>
      <c r="M70" s="20">
        <f>+I70-H70</f>
        <v>21.72</v>
      </c>
      <c r="N70" s="20"/>
      <c r="O70" s="20"/>
    </row>
    <row r="71" spans="1:15" ht="15">
      <c r="A71" s="23" t="s">
        <v>358</v>
      </c>
      <c r="B71" s="20">
        <v>69</v>
      </c>
      <c r="C71" s="20">
        <v>60159</v>
      </c>
      <c r="D71" s="24" t="s">
        <v>470</v>
      </c>
      <c r="E71" s="20">
        <v>1988</v>
      </c>
      <c r="F71" s="20" t="s">
        <v>130</v>
      </c>
      <c r="G71" s="20"/>
      <c r="H71" s="22">
        <v>36.06</v>
      </c>
      <c r="I71" s="37">
        <v>57.08</v>
      </c>
      <c r="J71" s="38"/>
      <c r="K71" s="29" t="s">
        <v>481</v>
      </c>
      <c r="L71" s="20">
        <f>+H71</f>
        <v>36.06</v>
      </c>
      <c r="M71" s="20">
        <f>+I71-H71</f>
        <v>21.019999999999996</v>
      </c>
      <c r="N71" s="20"/>
      <c r="O71" s="20"/>
    </row>
    <row r="72" spans="1:15" ht="15">
      <c r="A72" s="23"/>
      <c r="B72" s="20"/>
      <c r="C72" s="20"/>
      <c r="D72" s="21"/>
      <c r="E72" s="20"/>
      <c r="F72" s="20"/>
      <c r="G72" s="20"/>
      <c r="H72" s="22"/>
      <c r="I72" s="37"/>
      <c r="J72" s="38"/>
      <c r="L72" s="20"/>
      <c r="M72" s="20"/>
      <c r="N72" s="20"/>
      <c r="O72" s="20"/>
    </row>
    <row r="73" spans="1:15" ht="15">
      <c r="A73" s="23"/>
      <c r="B73" s="20"/>
      <c r="C73" s="20"/>
      <c r="D73" s="21"/>
      <c r="E73" s="20"/>
      <c r="F73" s="20"/>
      <c r="G73" s="20"/>
      <c r="H73" s="22"/>
      <c r="I73" s="37"/>
      <c r="J73" s="38"/>
      <c r="L73" s="20"/>
      <c r="M73" s="20"/>
      <c r="N73" s="20"/>
      <c r="O73" s="20"/>
    </row>
    <row r="74" spans="1:14" ht="15">
      <c r="A74" s="20"/>
      <c r="B74" s="20"/>
      <c r="C74" s="20"/>
      <c r="D74" s="24" t="s">
        <v>279</v>
      </c>
      <c r="E74" s="20"/>
      <c r="F74" s="20"/>
      <c r="G74" s="20"/>
      <c r="H74" s="22"/>
      <c r="I74" s="20"/>
      <c r="J74" s="20"/>
      <c r="K74" s="20"/>
      <c r="L74" s="20"/>
      <c r="M74" s="20"/>
      <c r="N74" s="20"/>
    </row>
    <row r="75" spans="1:14" ht="15">
      <c r="A75" s="20"/>
      <c r="B75" s="20"/>
      <c r="C75" s="20"/>
      <c r="D75" s="33" t="s">
        <v>178</v>
      </c>
      <c r="E75" s="20"/>
      <c r="F75" s="20"/>
      <c r="G75" s="20"/>
      <c r="H75" s="22"/>
      <c r="I75" s="20"/>
      <c r="J75" s="20"/>
      <c r="K75" s="20"/>
      <c r="L75" s="20"/>
      <c r="M75" s="20"/>
      <c r="N75" s="2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53" bestFit="1" customWidth="1"/>
    <col min="2" max="2" width="3.8515625" style="53" bestFit="1" customWidth="1"/>
    <col min="3" max="3" width="7.7109375" style="53" bestFit="1" customWidth="1"/>
    <col min="4" max="4" width="40.28125" style="56" bestFit="1" customWidth="1"/>
    <col min="5" max="5" width="5.140625" style="53" bestFit="1" customWidth="1"/>
    <col min="6" max="6" width="7.140625" style="53" bestFit="1" customWidth="1"/>
    <col min="7" max="7" width="10.28125" style="53" bestFit="1" customWidth="1"/>
    <col min="8" max="8" width="6.8515625" style="57" bestFit="1" customWidth="1"/>
    <col min="9" max="9" width="6.8515625" style="62" bestFit="1" customWidth="1"/>
    <col min="10" max="10" width="6.8515625" style="53" bestFit="1" customWidth="1"/>
    <col min="11" max="11" width="7.140625" style="60" bestFit="1" customWidth="1"/>
    <col min="12" max="15" width="9.28125" style="53" bestFit="1" customWidth="1"/>
    <col min="16" max="16" width="5.140625" style="55" bestFit="1" customWidth="1"/>
    <col min="17" max="16384" width="9.140625" style="53" customWidth="1"/>
  </cols>
  <sheetData>
    <row r="1" spans="1:18" s="49" customFormat="1" ht="15.75" thickBot="1">
      <c r="A1" s="49" t="s">
        <v>20</v>
      </c>
      <c r="B1" s="49" t="s">
        <v>21</v>
      </c>
      <c r="C1" s="49" t="s">
        <v>22</v>
      </c>
      <c r="D1" s="50" t="s">
        <v>23</v>
      </c>
      <c r="E1" s="49" t="s">
        <v>24</v>
      </c>
      <c r="F1" s="49" t="s">
        <v>25</v>
      </c>
      <c r="G1" s="49" t="s">
        <v>26</v>
      </c>
      <c r="H1" s="51" t="s">
        <v>27</v>
      </c>
      <c r="I1" s="49" t="s">
        <v>276</v>
      </c>
      <c r="J1" s="49" t="s">
        <v>466</v>
      </c>
      <c r="K1" s="52" t="s">
        <v>0</v>
      </c>
      <c r="L1" s="50" t="s">
        <v>28</v>
      </c>
      <c r="M1" s="50" t="s">
        <v>29</v>
      </c>
      <c r="N1" s="50" t="s">
        <v>277</v>
      </c>
      <c r="O1" s="50" t="s">
        <v>467</v>
      </c>
      <c r="P1" s="54" t="s">
        <v>189</v>
      </c>
      <c r="Q1" s="28" t="s">
        <v>30</v>
      </c>
      <c r="R1" s="28" t="s">
        <v>30</v>
      </c>
    </row>
    <row r="2" spans="1:16" ht="15.75" customHeight="1" thickTop="1">
      <c r="A2" s="55">
        <v>1</v>
      </c>
      <c r="B2" s="56">
        <v>1</v>
      </c>
      <c r="C2" s="56">
        <v>565320</v>
      </c>
      <c r="D2" s="56" t="s">
        <v>98</v>
      </c>
      <c r="E2" s="56">
        <v>1988</v>
      </c>
      <c r="F2" s="56" t="s">
        <v>14</v>
      </c>
      <c r="G2" s="56" t="s">
        <v>278</v>
      </c>
      <c r="I2" s="58"/>
      <c r="J2" s="59"/>
      <c r="L2" s="53">
        <f aca="true" t="shared" si="0" ref="L2:L33">+H2</f>
        <v>0</v>
      </c>
      <c r="M2" s="53">
        <f aca="true" t="shared" si="1" ref="M2:M33">+I2-H2</f>
        <v>0</v>
      </c>
      <c r="N2" s="53">
        <f aca="true" t="shared" si="2" ref="N2:N33">+J2-I2</f>
        <v>0</v>
      </c>
      <c r="O2" s="53">
        <f aca="true" t="shared" si="3" ref="O2:O33">+K2-J2</f>
        <v>0</v>
      </c>
      <c r="P2" s="55">
        <v>100</v>
      </c>
    </row>
    <row r="3" spans="1:16" ht="15">
      <c r="A3" s="55">
        <v>2</v>
      </c>
      <c r="B3" s="56">
        <v>2</v>
      </c>
      <c r="C3" s="56">
        <v>55970</v>
      </c>
      <c r="D3" s="56" t="s">
        <v>393</v>
      </c>
      <c r="E3" s="56">
        <v>1989</v>
      </c>
      <c r="F3" s="56" t="s">
        <v>5</v>
      </c>
      <c r="G3" s="56" t="s">
        <v>32</v>
      </c>
      <c r="I3" s="58"/>
      <c r="J3" s="59"/>
      <c r="L3" s="53">
        <f t="shared" si="0"/>
        <v>0</v>
      </c>
      <c r="M3" s="53">
        <f t="shared" si="1"/>
        <v>0</v>
      </c>
      <c r="N3" s="53">
        <f t="shared" si="2"/>
        <v>0</v>
      </c>
      <c r="O3" s="53">
        <f t="shared" si="3"/>
        <v>0</v>
      </c>
      <c r="P3" s="55">
        <v>80</v>
      </c>
    </row>
    <row r="4" spans="1:16" ht="15">
      <c r="A4" s="55">
        <v>3</v>
      </c>
      <c r="B4" s="56">
        <v>3</v>
      </c>
      <c r="C4" s="56">
        <v>495318</v>
      </c>
      <c r="D4" s="56" t="s">
        <v>391</v>
      </c>
      <c r="E4" s="56">
        <v>1981</v>
      </c>
      <c r="F4" s="56" t="s">
        <v>12</v>
      </c>
      <c r="G4" s="56" t="s">
        <v>31</v>
      </c>
      <c r="I4" s="58"/>
      <c r="J4" s="59"/>
      <c r="L4" s="53">
        <f t="shared" si="0"/>
        <v>0</v>
      </c>
      <c r="M4" s="53">
        <f t="shared" si="1"/>
        <v>0</v>
      </c>
      <c r="N4" s="53">
        <f t="shared" si="2"/>
        <v>0</v>
      </c>
      <c r="O4" s="53">
        <f t="shared" si="3"/>
        <v>0</v>
      </c>
      <c r="P4" s="55">
        <v>60</v>
      </c>
    </row>
    <row r="5" spans="1:16" ht="15">
      <c r="A5" s="55">
        <v>4</v>
      </c>
      <c r="B5" s="56">
        <v>4</v>
      </c>
      <c r="C5" s="56">
        <v>55806</v>
      </c>
      <c r="D5" s="56" t="s">
        <v>88</v>
      </c>
      <c r="E5" s="56">
        <v>1986</v>
      </c>
      <c r="F5" s="56" t="s">
        <v>5</v>
      </c>
      <c r="G5" s="56" t="s">
        <v>34</v>
      </c>
      <c r="I5" s="58"/>
      <c r="J5" s="59"/>
      <c r="L5" s="53">
        <f t="shared" si="0"/>
        <v>0</v>
      </c>
      <c r="M5" s="53">
        <f t="shared" si="1"/>
        <v>0</v>
      </c>
      <c r="N5" s="53">
        <f t="shared" si="2"/>
        <v>0</v>
      </c>
      <c r="O5" s="53">
        <f t="shared" si="3"/>
        <v>0</v>
      </c>
      <c r="P5" s="55">
        <v>50</v>
      </c>
    </row>
    <row r="6" spans="1:16" ht="15">
      <c r="A6" s="55">
        <v>5</v>
      </c>
      <c r="B6" s="56">
        <v>5</v>
      </c>
      <c r="C6" s="56">
        <v>55766</v>
      </c>
      <c r="D6" s="56" t="s">
        <v>402</v>
      </c>
      <c r="E6" s="56">
        <v>1985</v>
      </c>
      <c r="F6" s="56" t="s">
        <v>5</v>
      </c>
      <c r="G6" s="56" t="s">
        <v>38</v>
      </c>
      <c r="I6" s="58"/>
      <c r="J6" s="59"/>
      <c r="L6" s="53">
        <f t="shared" si="0"/>
        <v>0</v>
      </c>
      <c r="M6" s="53">
        <f t="shared" si="1"/>
        <v>0</v>
      </c>
      <c r="N6" s="53">
        <f t="shared" si="2"/>
        <v>0</v>
      </c>
      <c r="O6" s="53">
        <f t="shared" si="3"/>
        <v>0</v>
      </c>
      <c r="P6" s="55">
        <v>45</v>
      </c>
    </row>
    <row r="7" spans="1:16" ht="15">
      <c r="A7" s="55">
        <v>6</v>
      </c>
      <c r="B7" s="56">
        <v>6</v>
      </c>
      <c r="C7" s="56">
        <v>505632</v>
      </c>
      <c r="D7" s="56" t="s">
        <v>78</v>
      </c>
      <c r="E7" s="56">
        <v>1984</v>
      </c>
      <c r="F7" s="56" t="s">
        <v>3</v>
      </c>
      <c r="G7" s="56" t="s">
        <v>33</v>
      </c>
      <c r="I7" s="58"/>
      <c r="J7" s="59"/>
      <c r="L7" s="53">
        <f t="shared" si="0"/>
        <v>0</v>
      </c>
      <c r="M7" s="53">
        <f t="shared" si="1"/>
        <v>0</v>
      </c>
      <c r="N7" s="53">
        <f t="shared" si="2"/>
        <v>0</v>
      </c>
      <c r="O7" s="53">
        <f t="shared" si="3"/>
        <v>0</v>
      </c>
      <c r="P7" s="55">
        <v>40</v>
      </c>
    </row>
    <row r="8" spans="1:16" ht="15">
      <c r="A8" s="55">
        <v>7</v>
      </c>
      <c r="B8" s="56">
        <v>7</v>
      </c>
      <c r="C8" s="56">
        <v>106022</v>
      </c>
      <c r="D8" s="56" t="s">
        <v>407</v>
      </c>
      <c r="E8" s="56">
        <v>1980</v>
      </c>
      <c r="F8" s="56" t="s">
        <v>9</v>
      </c>
      <c r="G8" s="56" t="s">
        <v>38</v>
      </c>
      <c r="I8" s="58"/>
      <c r="J8" s="59"/>
      <c r="L8" s="53">
        <f t="shared" si="0"/>
        <v>0</v>
      </c>
      <c r="M8" s="53">
        <f t="shared" si="1"/>
        <v>0</v>
      </c>
      <c r="N8" s="53">
        <f t="shared" si="2"/>
        <v>0</v>
      </c>
      <c r="O8" s="53">
        <f t="shared" si="3"/>
        <v>0</v>
      </c>
      <c r="P8" s="55">
        <v>36</v>
      </c>
    </row>
    <row r="9" spans="1:16" ht="15" customHeight="1">
      <c r="A9" s="55">
        <v>8</v>
      </c>
      <c r="B9" s="56">
        <v>8</v>
      </c>
      <c r="C9" s="56">
        <v>55947</v>
      </c>
      <c r="D9" s="56" t="s">
        <v>92</v>
      </c>
      <c r="E9" s="56">
        <v>1989</v>
      </c>
      <c r="F9" s="56" t="s">
        <v>5</v>
      </c>
      <c r="G9" s="56" t="s">
        <v>34</v>
      </c>
      <c r="I9" s="58"/>
      <c r="J9" s="59"/>
      <c r="L9" s="53">
        <f t="shared" si="0"/>
        <v>0</v>
      </c>
      <c r="M9" s="53">
        <f t="shared" si="1"/>
        <v>0</v>
      </c>
      <c r="N9" s="53">
        <f t="shared" si="2"/>
        <v>0</v>
      </c>
      <c r="O9" s="53">
        <f t="shared" si="3"/>
        <v>0</v>
      </c>
      <c r="P9" s="55">
        <v>32</v>
      </c>
    </row>
    <row r="10" spans="1:16" ht="15">
      <c r="A10" s="55">
        <v>9</v>
      </c>
      <c r="B10" s="56">
        <v>9</v>
      </c>
      <c r="C10" s="56">
        <v>515560</v>
      </c>
      <c r="D10" s="56" t="s">
        <v>404</v>
      </c>
      <c r="E10" s="56">
        <v>1981</v>
      </c>
      <c r="F10" s="56" t="s">
        <v>8</v>
      </c>
      <c r="G10" s="56" t="s">
        <v>38</v>
      </c>
      <c r="I10" s="58"/>
      <c r="J10" s="59"/>
      <c r="L10" s="53">
        <f t="shared" si="0"/>
        <v>0</v>
      </c>
      <c r="M10" s="53">
        <f t="shared" si="1"/>
        <v>0</v>
      </c>
      <c r="N10" s="53">
        <f t="shared" si="2"/>
        <v>0</v>
      </c>
      <c r="O10" s="53">
        <f t="shared" si="3"/>
        <v>0</v>
      </c>
      <c r="P10" s="55">
        <v>29</v>
      </c>
    </row>
    <row r="11" spans="1:16" ht="15">
      <c r="A11" s="55">
        <v>10</v>
      </c>
      <c r="B11" s="56">
        <v>10</v>
      </c>
      <c r="C11" s="56">
        <v>515849</v>
      </c>
      <c r="D11" s="56" t="s">
        <v>87</v>
      </c>
      <c r="E11" s="56">
        <v>1987</v>
      </c>
      <c r="F11" s="56" t="s">
        <v>8</v>
      </c>
      <c r="G11" s="56" t="s">
        <v>278</v>
      </c>
      <c r="I11" s="59"/>
      <c r="J11" s="59"/>
      <c r="L11" s="53">
        <f t="shared" si="0"/>
        <v>0</v>
      </c>
      <c r="M11" s="53">
        <f t="shared" si="1"/>
        <v>0</v>
      </c>
      <c r="N11" s="53">
        <f t="shared" si="2"/>
        <v>0</v>
      </c>
      <c r="O11" s="53">
        <f t="shared" si="3"/>
        <v>0</v>
      </c>
      <c r="P11" s="55">
        <v>26</v>
      </c>
    </row>
    <row r="12" spans="1:16" ht="15">
      <c r="A12" s="55">
        <v>11</v>
      </c>
      <c r="B12" s="56">
        <v>11</v>
      </c>
      <c r="C12" s="56">
        <v>537545</v>
      </c>
      <c r="D12" s="56" t="s">
        <v>56</v>
      </c>
      <c r="E12" s="56">
        <v>1984</v>
      </c>
      <c r="F12" s="56" t="s">
        <v>11</v>
      </c>
      <c r="G12" s="56" t="s">
        <v>38</v>
      </c>
      <c r="I12" s="58"/>
      <c r="J12" s="59"/>
      <c r="L12" s="53">
        <f t="shared" si="0"/>
        <v>0</v>
      </c>
      <c r="M12" s="53">
        <f t="shared" si="1"/>
        <v>0</v>
      </c>
      <c r="N12" s="53">
        <f t="shared" si="2"/>
        <v>0</v>
      </c>
      <c r="O12" s="53">
        <f t="shared" si="3"/>
        <v>0</v>
      </c>
      <c r="P12" s="55">
        <v>24</v>
      </c>
    </row>
    <row r="13" spans="1:16" ht="15">
      <c r="A13" s="55">
        <v>12</v>
      </c>
      <c r="B13" s="56">
        <v>12</v>
      </c>
      <c r="C13" s="56">
        <v>195671</v>
      </c>
      <c r="D13" s="56" t="s">
        <v>69</v>
      </c>
      <c r="E13" s="56">
        <v>1978</v>
      </c>
      <c r="F13" s="56" t="s">
        <v>1</v>
      </c>
      <c r="G13" s="56" t="s">
        <v>31</v>
      </c>
      <c r="I13" s="58"/>
      <c r="J13" s="59"/>
      <c r="L13" s="53">
        <f t="shared" si="0"/>
        <v>0</v>
      </c>
      <c r="M13" s="53">
        <f t="shared" si="1"/>
        <v>0</v>
      </c>
      <c r="N13" s="53">
        <f t="shared" si="2"/>
        <v>0</v>
      </c>
      <c r="O13" s="53">
        <f t="shared" si="3"/>
        <v>0</v>
      </c>
      <c r="P13" s="55">
        <v>22</v>
      </c>
    </row>
    <row r="14" spans="1:16" ht="15">
      <c r="A14" s="55">
        <v>13</v>
      </c>
      <c r="B14" s="56">
        <v>13</v>
      </c>
      <c r="C14" s="56">
        <v>515747</v>
      </c>
      <c r="D14" s="56" t="s">
        <v>413</v>
      </c>
      <c r="E14" s="56">
        <v>1985</v>
      </c>
      <c r="F14" s="56" t="s">
        <v>8</v>
      </c>
      <c r="G14" s="56" t="s">
        <v>184</v>
      </c>
      <c r="I14" s="58"/>
      <c r="J14" s="59"/>
      <c r="L14" s="53">
        <f t="shared" si="0"/>
        <v>0</v>
      </c>
      <c r="M14" s="53">
        <f t="shared" si="1"/>
        <v>0</v>
      </c>
      <c r="N14" s="53">
        <f t="shared" si="2"/>
        <v>0</v>
      </c>
      <c r="O14" s="53">
        <f t="shared" si="3"/>
        <v>0</v>
      </c>
      <c r="P14" s="55">
        <v>20</v>
      </c>
    </row>
    <row r="15" spans="1:16" ht="15">
      <c r="A15" s="55">
        <v>14</v>
      </c>
      <c r="B15" s="56">
        <v>14</v>
      </c>
      <c r="C15" s="56">
        <v>196460</v>
      </c>
      <c r="D15" s="56" t="s">
        <v>410</v>
      </c>
      <c r="E15" s="56">
        <v>1985</v>
      </c>
      <c r="F15" s="56" t="s">
        <v>1</v>
      </c>
      <c r="G15" s="56" t="s">
        <v>33</v>
      </c>
      <c r="I15" s="58"/>
      <c r="J15" s="59"/>
      <c r="L15" s="53">
        <f t="shared" si="0"/>
        <v>0</v>
      </c>
      <c r="M15" s="53">
        <f t="shared" si="1"/>
        <v>0</v>
      </c>
      <c r="N15" s="53">
        <f t="shared" si="2"/>
        <v>0</v>
      </c>
      <c r="O15" s="53">
        <f t="shared" si="3"/>
        <v>0</v>
      </c>
      <c r="P15" s="55">
        <v>18</v>
      </c>
    </row>
    <row r="16" spans="1:16" ht="15">
      <c r="A16" s="55">
        <v>15</v>
      </c>
      <c r="B16" s="56">
        <v>15</v>
      </c>
      <c r="C16" s="56">
        <v>515573</v>
      </c>
      <c r="D16" s="56" t="s">
        <v>401</v>
      </c>
      <c r="E16" s="56">
        <v>1981</v>
      </c>
      <c r="F16" s="56" t="s">
        <v>8</v>
      </c>
      <c r="G16" s="56" t="s">
        <v>33</v>
      </c>
      <c r="I16" s="58"/>
      <c r="J16" s="59"/>
      <c r="L16" s="53">
        <f t="shared" si="0"/>
        <v>0</v>
      </c>
      <c r="M16" s="53">
        <f t="shared" si="1"/>
        <v>0</v>
      </c>
      <c r="N16" s="53">
        <f t="shared" si="2"/>
        <v>0</v>
      </c>
      <c r="O16" s="53">
        <f t="shared" si="3"/>
        <v>0</v>
      </c>
      <c r="P16" s="55">
        <v>16</v>
      </c>
    </row>
    <row r="17" spans="1:17" ht="15">
      <c r="A17" s="55">
        <v>16</v>
      </c>
      <c r="B17" s="56">
        <v>16</v>
      </c>
      <c r="C17" s="56">
        <v>55750</v>
      </c>
      <c r="D17" s="56" t="s">
        <v>54</v>
      </c>
      <c r="E17" s="56">
        <v>1985</v>
      </c>
      <c r="F17" s="56" t="s">
        <v>5</v>
      </c>
      <c r="G17" s="56" t="s">
        <v>32</v>
      </c>
      <c r="I17" s="58"/>
      <c r="J17" s="59"/>
      <c r="L17" s="53">
        <f t="shared" si="0"/>
        <v>0</v>
      </c>
      <c r="M17" s="53">
        <f t="shared" si="1"/>
        <v>0</v>
      </c>
      <c r="N17" s="53">
        <f t="shared" si="2"/>
        <v>0</v>
      </c>
      <c r="O17" s="53">
        <f t="shared" si="3"/>
        <v>0</v>
      </c>
      <c r="P17" s="55">
        <v>15</v>
      </c>
      <c r="Q17" s="55"/>
    </row>
    <row r="18" spans="1:17" ht="15">
      <c r="A18" s="55">
        <v>17</v>
      </c>
      <c r="B18" s="56">
        <v>17</v>
      </c>
      <c r="C18" s="56">
        <v>55576</v>
      </c>
      <c r="D18" s="56" t="s">
        <v>48</v>
      </c>
      <c r="E18" s="56">
        <v>1981</v>
      </c>
      <c r="F18" s="56" t="s">
        <v>5</v>
      </c>
      <c r="G18" s="56" t="s">
        <v>34</v>
      </c>
      <c r="I18" s="58"/>
      <c r="J18" s="59"/>
      <c r="L18" s="53">
        <f t="shared" si="0"/>
        <v>0</v>
      </c>
      <c r="M18" s="53">
        <f t="shared" si="1"/>
        <v>0</v>
      </c>
      <c r="N18" s="53">
        <f t="shared" si="2"/>
        <v>0</v>
      </c>
      <c r="O18" s="53">
        <f t="shared" si="3"/>
        <v>0</v>
      </c>
      <c r="P18" s="55">
        <v>14</v>
      </c>
      <c r="Q18" s="55"/>
    </row>
    <row r="19" spans="1:17" ht="15">
      <c r="A19" s="55">
        <v>18</v>
      </c>
      <c r="B19" s="56">
        <v>18</v>
      </c>
      <c r="C19" s="56">
        <v>206001</v>
      </c>
      <c r="D19" s="56" t="s">
        <v>44</v>
      </c>
      <c r="E19" s="56">
        <v>1984</v>
      </c>
      <c r="F19" s="56" t="s">
        <v>13</v>
      </c>
      <c r="G19" s="56" t="s">
        <v>34</v>
      </c>
      <c r="I19" s="58"/>
      <c r="J19" s="59"/>
      <c r="L19" s="53">
        <f t="shared" si="0"/>
        <v>0</v>
      </c>
      <c r="M19" s="53">
        <f t="shared" si="1"/>
        <v>0</v>
      </c>
      <c r="N19" s="53">
        <f t="shared" si="2"/>
        <v>0</v>
      </c>
      <c r="O19" s="53">
        <f t="shared" si="3"/>
        <v>0</v>
      </c>
      <c r="P19" s="55">
        <v>13</v>
      </c>
      <c r="Q19" s="55"/>
    </row>
    <row r="20" spans="1:17" ht="15">
      <c r="A20" s="55">
        <v>19</v>
      </c>
      <c r="B20" s="56">
        <v>19</v>
      </c>
      <c r="C20" s="56">
        <v>565243</v>
      </c>
      <c r="D20" s="56" t="s">
        <v>43</v>
      </c>
      <c r="E20" s="56">
        <v>1983</v>
      </c>
      <c r="F20" s="56" t="s">
        <v>14</v>
      </c>
      <c r="G20" s="56" t="s">
        <v>278</v>
      </c>
      <c r="I20" s="58"/>
      <c r="J20" s="59"/>
      <c r="L20" s="53">
        <f t="shared" si="0"/>
        <v>0</v>
      </c>
      <c r="M20" s="53">
        <f t="shared" si="1"/>
        <v>0</v>
      </c>
      <c r="N20" s="53">
        <f t="shared" si="2"/>
        <v>0</v>
      </c>
      <c r="O20" s="53">
        <f t="shared" si="3"/>
        <v>0</v>
      </c>
      <c r="P20" s="55">
        <v>12</v>
      </c>
      <c r="Q20" s="55"/>
    </row>
    <row r="21" spans="1:17" ht="15">
      <c r="A21" s="55">
        <v>20</v>
      </c>
      <c r="B21" s="56">
        <v>20</v>
      </c>
      <c r="C21" s="56">
        <v>537544</v>
      </c>
      <c r="D21" s="56" t="s">
        <v>57</v>
      </c>
      <c r="E21" s="56">
        <v>1984</v>
      </c>
      <c r="F21" s="56" t="s">
        <v>11</v>
      </c>
      <c r="G21" s="56" t="s">
        <v>34</v>
      </c>
      <c r="I21" s="58"/>
      <c r="J21" s="59"/>
      <c r="L21" s="53">
        <f t="shared" si="0"/>
        <v>0</v>
      </c>
      <c r="M21" s="53">
        <f t="shared" si="1"/>
        <v>0</v>
      </c>
      <c r="N21" s="53">
        <f t="shared" si="2"/>
        <v>0</v>
      </c>
      <c r="O21" s="53">
        <f t="shared" si="3"/>
        <v>0</v>
      </c>
      <c r="P21" s="55">
        <v>11</v>
      </c>
      <c r="Q21" s="55"/>
    </row>
    <row r="22" spans="1:17" ht="15">
      <c r="A22" s="55">
        <v>21</v>
      </c>
      <c r="B22" s="56">
        <v>21</v>
      </c>
      <c r="C22" s="56">
        <v>505483</v>
      </c>
      <c r="D22" s="56" t="s">
        <v>50</v>
      </c>
      <c r="E22" s="56">
        <v>1981</v>
      </c>
      <c r="F22" s="56" t="s">
        <v>3</v>
      </c>
      <c r="G22" s="56" t="s">
        <v>34</v>
      </c>
      <c r="I22" s="58"/>
      <c r="J22" s="59"/>
      <c r="L22" s="53">
        <f t="shared" si="0"/>
        <v>0</v>
      </c>
      <c r="M22" s="53">
        <f t="shared" si="1"/>
        <v>0</v>
      </c>
      <c r="N22" s="53">
        <f t="shared" si="2"/>
        <v>0</v>
      </c>
      <c r="O22" s="53">
        <f t="shared" si="3"/>
        <v>0</v>
      </c>
      <c r="P22" s="55">
        <v>10</v>
      </c>
      <c r="Q22" s="55"/>
    </row>
    <row r="23" spans="1:17" ht="15">
      <c r="A23" s="55">
        <v>22</v>
      </c>
      <c r="B23" s="56">
        <v>22</v>
      </c>
      <c r="C23" s="56">
        <v>515766</v>
      </c>
      <c r="D23" s="56" t="s">
        <v>55</v>
      </c>
      <c r="E23" s="56">
        <v>1985</v>
      </c>
      <c r="F23" s="56" t="s">
        <v>8</v>
      </c>
      <c r="G23" s="56" t="s">
        <v>278</v>
      </c>
      <c r="I23" s="58"/>
      <c r="J23" s="59"/>
      <c r="L23" s="53">
        <f t="shared" si="0"/>
        <v>0</v>
      </c>
      <c r="M23" s="53">
        <f t="shared" si="1"/>
        <v>0</v>
      </c>
      <c r="N23" s="53">
        <f t="shared" si="2"/>
        <v>0</v>
      </c>
      <c r="O23" s="53">
        <f t="shared" si="3"/>
        <v>0</v>
      </c>
      <c r="P23" s="55">
        <v>9</v>
      </c>
      <c r="Q23" s="55"/>
    </row>
    <row r="24" spans="1:17" ht="15">
      <c r="A24" s="55">
        <v>23</v>
      </c>
      <c r="B24" s="56">
        <v>23</v>
      </c>
      <c r="C24" s="56">
        <v>515806</v>
      </c>
      <c r="D24" s="56" t="s">
        <v>406</v>
      </c>
      <c r="E24" s="56">
        <v>1986</v>
      </c>
      <c r="F24" s="56" t="s">
        <v>8</v>
      </c>
      <c r="G24" s="56" t="s">
        <v>38</v>
      </c>
      <c r="I24" s="58"/>
      <c r="J24" s="59"/>
      <c r="L24" s="53">
        <f t="shared" si="0"/>
        <v>0</v>
      </c>
      <c r="M24" s="53">
        <f t="shared" si="1"/>
        <v>0</v>
      </c>
      <c r="N24" s="53">
        <f t="shared" si="2"/>
        <v>0</v>
      </c>
      <c r="O24" s="53">
        <f t="shared" si="3"/>
        <v>0</v>
      </c>
      <c r="P24" s="55">
        <v>8</v>
      </c>
      <c r="Q24" s="55"/>
    </row>
    <row r="25" spans="1:17" ht="15">
      <c r="A25" s="55">
        <v>24</v>
      </c>
      <c r="B25" s="56">
        <v>24</v>
      </c>
      <c r="C25" s="56">
        <v>505886</v>
      </c>
      <c r="D25" s="56" t="s">
        <v>82</v>
      </c>
      <c r="E25" s="56">
        <v>1988</v>
      </c>
      <c r="F25" s="56" t="s">
        <v>3</v>
      </c>
      <c r="G25" s="56" t="s">
        <v>34</v>
      </c>
      <c r="I25" s="58"/>
      <c r="J25" s="59"/>
      <c r="L25" s="53">
        <f t="shared" si="0"/>
        <v>0</v>
      </c>
      <c r="M25" s="53">
        <f t="shared" si="1"/>
        <v>0</v>
      </c>
      <c r="N25" s="53">
        <f t="shared" si="2"/>
        <v>0</v>
      </c>
      <c r="O25" s="53">
        <f t="shared" si="3"/>
        <v>0</v>
      </c>
      <c r="P25" s="55">
        <v>7</v>
      </c>
      <c r="Q25" s="55"/>
    </row>
    <row r="26" spans="1:17" ht="15">
      <c r="A26" s="55">
        <v>25</v>
      </c>
      <c r="B26" s="56">
        <v>25</v>
      </c>
      <c r="C26" s="56">
        <v>516138</v>
      </c>
      <c r="D26" s="56" t="s">
        <v>59</v>
      </c>
      <c r="E26" s="56">
        <v>1991</v>
      </c>
      <c r="F26" s="56" t="s">
        <v>8</v>
      </c>
      <c r="G26" s="56" t="s">
        <v>32</v>
      </c>
      <c r="I26" s="58"/>
      <c r="J26" s="59"/>
      <c r="L26" s="53">
        <f t="shared" si="0"/>
        <v>0</v>
      </c>
      <c r="M26" s="53">
        <f t="shared" si="1"/>
        <v>0</v>
      </c>
      <c r="N26" s="53">
        <f t="shared" si="2"/>
        <v>0</v>
      </c>
      <c r="O26" s="53">
        <f t="shared" si="3"/>
        <v>0</v>
      </c>
      <c r="P26" s="55">
        <v>6</v>
      </c>
      <c r="Q26" s="55"/>
    </row>
    <row r="27" spans="1:17" ht="15">
      <c r="A27" s="55">
        <v>26</v>
      </c>
      <c r="B27" s="56">
        <v>26</v>
      </c>
      <c r="C27" s="56">
        <v>296472</v>
      </c>
      <c r="D27" s="56" t="s">
        <v>414</v>
      </c>
      <c r="E27" s="56">
        <v>1985</v>
      </c>
      <c r="F27" s="56" t="s">
        <v>10</v>
      </c>
      <c r="G27" s="56" t="s">
        <v>184</v>
      </c>
      <c r="I27" s="58"/>
      <c r="J27" s="59"/>
      <c r="L27" s="53">
        <f t="shared" si="0"/>
        <v>0</v>
      </c>
      <c r="M27" s="53">
        <f t="shared" si="1"/>
        <v>0</v>
      </c>
      <c r="N27" s="53">
        <f t="shared" si="2"/>
        <v>0</v>
      </c>
      <c r="O27" s="53">
        <f t="shared" si="3"/>
        <v>0</v>
      </c>
      <c r="P27" s="55">
        <v>5</v>
      </c>
      <c r="Q27" s="55"/>
    </row>
    <row r="28" spans="1:17" ht="15">
      <c r="A28" s="55">
        <v>27</v>
      </c>
      <c r="B28" s="56">
        <v>27</v>
      </c>
      <c r="C28" s="56">
        <v>296427</v>
      </c>
      <c r="D28" s="56" t="s">
        <v>163</v>
      </c>
      <c r="E28" s="56">
        <v>1984</v>
      </c>
      <c r="F28" s="56" t="s">
        <v>10</v>
      </c>
      <c r="G28" s="56" t="s">
        <v>38</v>
      </c>
      <c r="I28" s="58"/>
      <c r="J28" s="59"/>
      <c r="L28" s="53">
        <f t="shared" si="0"/>
        <v>0</v>
      </c>
      <c r="M28" s="53">
        <f t="shared" si="1"/>
        <v>0</v>
      </c>
      <c r="N28" s="53">
        <f t="shared" si="2"/>
        <v>0</v>
      </c>
      <c r="O28" s="53">
        <f t="shared" si="3"/>
        <v>0</v>
      </c>
      <c r="P28" s="55">
        <v>4</v>
      </c>
      <c r="Q28" s="55"/>
    </row>
    <row r="29" spans="1:17" ht="15">
      <c r="A29" s="55">
        <v>28</v>
      </c>
      <c r="B29" s="56">
        <v>28</v>
      </c>
      <c r="C29" s="56">
        <v>206175</v>
      </c>
      <c r="D29" s="56" t="s">
        <v>416</v>
      </c>
      <c r="E29" s="56">
        <v>1987</v>
      </c>
      <c r="F29" s="56" t="s">
        <v>13</v>
      </c>
      <c r="G29" s="56" t="s">
        <v>38</v>
      </c>
      <c r="I29" s="58"/>
      <c r="J29" s="59"/>
      <c r="L29" s="53">
        <f t="shared" si="0"/>
        <v>0</v>
      </c>
      <c r="M29" s="53">
        <f t="shared" si="1"/>
        <v>0</v>
      </c>
      <c r="N29" s="53">
        <f t="shared" si="2"/>
        <v>0</v>
      </c>
      <c r="O29" s="53">
        <f t="shared" si="3"/>
        <v>0</v>
      </c>
      <c r="P29" s="55">
        <v>3</v>
      </c>
      <c r="Q29" s="55"/>
    </row>
    <row r="30" spans="1:17" ht="15">
      <c r="A30" s="55">
        <v>29</v>
      </c>
      <c r="B30" s="56">
        <v>29</v>
      </c>
      <c r="C30" s="56">
        <v>205218</v>
      </c>
      <c r="D30" s="56" t="s">
        <v>39</v>
      </c>
      <c r="E30" s="56">
        <v>1989</v>
      </c>
      <c r="F30" s="56" t="s">
        <v>13</v>
      </c>
      <c r="G30" s="56" t="s">
        <v>36</v>
      </c>
      <c r="I30" s="58"/>
      <c r="J30" s="59"/>
      <c r="L30" s="53">
        <f t="shared" si="0"/>
        <v>0</v>
      </c>
      <c r="M30" s="53">
        <f t="shared" si="1"/>
        <v>0</v>
      </c>
      <c r="N30" s="53">
        <f t="shared" si="2"/>
        <v>0</v>
      </c>
      <c r="O30" s="53">
        <f t="shared" si="3"/>
        <v>0</v>
      </c>
      <c r="P30" s="55">
        <v>2</v>
      </c>
      <c r="Q30" s="55"/>
    </row>
    <row r="31" spans="1:17" ht="15">
      <c r="A31" s="55">
        <v>30</v>
      </c>
      <c r="B31" s="56">
        <v>30</v>
      </c>
      <c r="C31" s="56">
        <v>195983</v>
      </c>
      <c r="D31" s="56" t="s">
        <v>408</v>
      </c>
      <c r="E31" s="56">
        <v>1982</v>
      </c>
      <c r="F31" s="56" t="s">
        <v>1</v>
      </c>
      <c r="G31" s="56" t="s">
        <v>33</v>
      </c>
      <c r="I31" s="58"/>
      <c r="J31" s="59"/>
      <c r="L31" s="53">
        <f t="shared" si="0"/>
        <v>0</v>
      </c>
      <c r="M31" s="53">
        <f t="shared" si="1"/>
        <v>0</v>
      </c>
      <c r="N31" s="53">
        <f t="shared" si="2"/>
        <v>0</v>
      </c>
      <c r="O31" s="53">
        <f t="shared" si="3"/>
        <v>0</v>
      </c>
      <c r="P31" s="55">
        <v>1</v>
      </c>
      <c r="Q31" s="55"/>
    </row>
    <row r="32" spans="1:17" ht="15">
      <c r="A32" s="55">
        <v>31</v>
      </c>
      <c r="B32" s="56">
        <v>31</v>
      </c>
      <c r="C32" s="56">
        <v>55690</v>
      </c>
      <c r="D32" s="56" t="s">
        <v>74</v>
      </c>
      <c r="E32" s="56">
        <v>1983</v>
      </c>
      <c r="F32" s="56" t="s">
        <v>5</v>
      </c>
      <c r="G32" s="56" t="s">
        <v>38</v>
      </c>
      <c r="I32" s="58"/>
      <c r="J32" s="59"/>
      <c r="L32" s="53">
        <f t="shared" si="0"/>
        <v>0</v>
      </c>
      <c r="M32" s="53">
        <f t="shared" si="1"/>
        <v>0</v>
      </c>
      <c r="N32" s="53">
        <f t="shared" si="2"/>
        <v>0</v>
      </c>
      <c r="O32" s="53">
        <f t="shared" si="3"/>
        <v>0</v>
      </c>
      <c r="P32" s="53"/>
      <c r="Q32" s="55"/>
    </row>
    <row r="33" spans="1:15" ht="15">
      <c r="A33" s="55">
        <v>32</v>
      </c>
      <c r="B33" s="56">
        <v>32</v>
      </c>
      <c r="C33" s="56">
        <v>55978</v>
      </c>
      <c r="D33" s="56" t="s">
        <v>397</v>
      </c>
      <c r="E33" s="56">
        <v>1989</v>
      </c>
      <c r="F33" s="56" t="s">
        <v>5</v>
      </c>
      <c r="G33" s="56" t="s">
        <v>35</v>
      </c>
      <c r="I33" s="58"/>
      <c r="J33" s="59"/>
      <c r="L33" s="53">
        <f t="shared" si="0"/>
        <v>0</v>
      </c>
      <c r="M33" s="53">
        <f t="shared" si="1"/>
        <v>0</v>
      </c>
      <c r="N33" s="53">
        <f t="shared" si="2"/>
        <v>0</v>
      </c>
      <c r="O33" s="53">
        <f t="shared" si="3"/>
        <v>0</v>
      </c>
    </row>
    <row r="34" spans="1:15" ht="15">
      <c r="A34" s="55">
        <v>33</v>
      </c>
      <c r="B34" s="56">
        <v>33</v>
      </c>
      <c r="C34" s="56">
        <v>297910</v>
      </c>
      <c r="D34" s="56" t="s">
        <v>95</v>
      </c>
      <c r="E34" s="56">
        <v>1991</v>
      </c>
      <c r="F34" s="56" t="s">
        <v>10</v>
      </c>
      <c r="G34" s="56" t="s">
        <v>32</v>
      </c>
      <c r="I34" s="58"/>
      <c r="J34" s="59"/>
      <c r="L34" s="53">
        <f aca="true" t="shared" si="4" ref="L34:L60">+H34</f>
        <v>0</v>
      </c>
      <c r="M34" s="53">
        <f aca="true" t="shared" si="5" ref="M34:M60">+I34-H34</f>
        <v>0</v>
      </c>
      <c r="N34" s="53">
        <f aca="true" t="shared" si="6" ref="N34:N60">+J34-I34</f>
        <v>0</v>
      </c>
      <c r="O34" s="53">
        <f aca="true" t="shared" si="7" ref="O34:O60">+K34-J34</f>
        <v>0</v>
      </c>
    </row>
    <row r="35" spans="1:15" ht="15">
      <c r="A35" s="55">
        <v>34</v>
      </c>
      <c r="B35" s="56">
        <v>34</v>
      </c>
      <c r="C35" s="56">
        <v>538573</v>
      </c>
      <c r="D35" s="56" t="s">
        <v>350</v>
      </c>
      <c r="E35" s="56">
        <v>1988</v>
      </c>
      <c r="F35" s="56" t="s">
        <v>11</v>
      </c>
      <c r="G35" s="56" t="s">
        <v>32</v>
      </c>
      <c r="I35" s="58"/>
      <c r="J35" s="59"/>
      <c r="L35" s="53">
        <f t="shared" si="4"/>
        <v>0</v>
      </c>
      <c r="M35" s="53">
        <f t="shared" si="5"/>
        <v>0</v>
      </c>
      <c r="N35" s="53">
        <f t="shared" si="6"/>
        <v>0</v>
      </c>
      <c r="O35" s="53">
        <f t="shared" si="7"/>
        <v>0</v>
      </c>
    </row>
    <row r="36" spans="1:15" ht="15">
      <c r="A36" s="55">
        <v>35</v>
      </c>
      <c r="B36" s="56">
        <v>35</v>
      </c>
      <c r="C36" s="56">
        <v>538305</v>
      </c>
      <c r="D36" s="56" t="s">
        <v>354</v>
      </c>
      <c r="E36" s="56">
        <v>1987</v>
      </c>
      <c r="F36" s="56" t="s">
        <v>11</v>
      </c>
      <c r="G36" s="56" t="s">
        <v>33</v>
      </c>
      <c r="I36" s="58"/>
      <c r="J36" s="59"/>
      <c r="L36" s="53">
        <f t="shared" si="4"/>
        <v>0</v>
      </c>
      <c r="M36" s="53">
        <f t="shared" si="5"/>
        <v>0</v>
      </c>
      <c r="N36" s="53">
        <f t="shared" si="6"/>
        <v>0</v>
      </c>
      <c r="O36" s="53">
        <f t="shared" si="7"/>
        <v>0</v>
      </c>
    </row>
    <row r="37" spans="1:15" ht="15">
      <c r="A37" s="55">
        <v>36</v>
      </c>
      <c r="B37" s="56">
        <v>36</v>
      </c>
      <c r="C37" s="56">
        <v>105269</v>
      </c>
      <c r="D37" s="56" t="s">
        <v>75</v>
      </c>
      <c r="E37" s="56">
        <v>1989</v>
      </c>
      <c r="F37" s="56" t="s">
        <v>9</v>
      </c>
      <c r="G37" s="56" t="s">
        <v>33</v>
      </c>
      <c r="I37" s="58"/>
      <c r="J37" s="59"/>
      <c r="L37" s="53">
        <f t="shared" si="4"/>
        <v>0</v>
      </c>
      <c r="M37" s="53">
        <f t="shared" si="5"/>
        <v>0</v>
      </c>
      <c r="N37" s="53">
        <f t="shared" si="6"/>
        <v>0</v>
      </c>
      <c r="O37" s="53">
        <f t="shared" si="7"/>
        <v>0</v>
      </c>
    </row>
    <row r="38" spans="1:15" ht="15">
      <c r="A38" s="55">
        <v>37</v>
      </c>
      <c r="B38" s="56">
        <v>37</v>
      </c>
      <c r="C38" s="56">
        <v>55882</v>
      </c>
      <c r="D38" s="56" t="s">
        <v>396</v>
      </c>
      <c r="E38" s="56">
        <v>1987</v>
      </c>
      <c r="F38" s="56" t="s">
        <v>5</v>
      </c>
      <c r="G38" s="56" t="s">
        <v>32</v>
      </c>
      <c r="I38" s="58"/>
      <c r="J38" s="59"/>
      <c r="L38" s="53">
        <f t="shared" si="4"/>
        <v>0</v>
      </c>
      <c r="M38" s="53">
        <f t="shared" si="5"/>
        <v>0</v>
      </c>
      <c r="N38" s="53">
        <f t="shared" si="6"/>
        <v>0</v>
      </c>
      <c r="O38" s="53">
        <f t="shared" si="7"/>
        <v>0</v>
      </c>
    </row>
    <row r="39" spans="1:15" ht="15">
      <c r="A39" s="55">
        <v>38</v>
      </c>
      <c r="B39" s="56">
        <v>38</v>
      </c>
      <c r="C39" s="56">
        <v>296008</v>
      </c>
      <c r="D39" s="56" t="s">
        <v>409</v>
      </c>
      <c r="E39" s="56">
        <v>1981</v>
      </c>
      <c r="F39" s="56" t="s">
        <v>10</v>
      </c>
      <c r="G39" s="56" t="s">
        <v>31</v>
      </c>
      <c r="I39" s="58"/>
      <c r="J39" s="59"/>
      <c r="L39" s="53">
        <f t="shared" si="4"/>
        <v>0</v>
      </c>
      <c r="M39" s="53">
        <f t="shared" si="5"/>
        <v>0</v>
      </c>
      <c r="N39" s="53">
        <f t="shared" si="6"/>
        <v>0</v>
      </c>
      <c r="O39" s="53">
        <f t="shared" si="7"/>
        <v>0</v>
      </c>
    </row>
    <row r="40" spans="1:15" ht="15">
      <c r="A40" s="55">
        <v>39</v>
      </c>
      <c r="B40" s="56">
        <v>39</v>
      </c>
      <c r="C40" s="56">
        <v>297702</v>
      </c>
      <c r="D40" s="56" t="s">
        <v>91</v>
      </c>
      <c r="E40" s="56">
        <v>1990</v>
      </c>
      <c r="F40" s="56" t="s">
        <v>10</v>
      </c>
      <c r="G40" s="56" t="s">
        <v>33</v>
      </c>
      <c r="I40" s="58"/>
      <c r="J40" s="59"/>
      <c r="L40" s="53">
        <f t="shared" si="4"/>
        <v>0</v>
      </c>
      <c r="M40" s="53">
        <f t="shared" si="5"/>
        <v>0</v>
      </c>
      <c r="N40" s="53">
        <f t="shared" si="6"/>
        <v>0</v>
      </c>
      <c r="O40" s="53">
        <f t="shared" si="7"/>
        <v>0</v>
      </c>
    </row>
    <row r="41" spans="1:15" ht="15">
      <c r="A41" s="55">
        <v>40</v>
      </c>
      <c r="B41" s="56">
        <v>40</v>
      </c>
      <c r="C41" s="56">
        <v>196793</v>
      </c>
      <c r="D41" s="56" t="s">
        <v>62</v>
      </c>
      <c r="E41" s="56">
        <v>1988</v>
      </c>
      <c r="F41" s="56" t="s">
        <v>1</v>
      </c>
      <c r="G41" s="56" t="s">
        <v>33</v>
      </c>
      <c r="I41" s="58"/>
      <c r="J41" s="59"/>
      <c r="L41" s="53">
        <f t="shared" si="4"/>
        <v>0</v>
      </c>
      <c r="M41" s="53">
        <f t="shared" si="5"/>
        <v>0</v>
      </c>
      <c r="N41" s="53">
        <f t="shared" si="6"/>
        <v>0</v>
      </c>
      <c r="O41" s="53">
        <f t="shared" si="7"/>
        <v>0</v>
      </c>
    </row>
    <row r="42" spans="1:15" ht="15">
      <c r="A42" s="55">
        <v>41</v>
      </c>
      <c r="B42" s="56">
        <v>41</v>
      </c>
      <c r="C42" s="56">
        <v>55759</v>
      </c>
      <c r="D42" s="56" t="s">
        <v>52</v>
      </c>
      <c r="E42" s="56">
        <v>1985</v>
      </c>
      <c r="F42" s="56" t="s">
        <v>5</v>
      </c>
      <c r="G42" s="56" t="s">
        <v>32</v>
      </c>
      <c r="I42" s="58"/>
      <c r="J42" s="59"/>
      <c r="L42" s="53">
        <f t="shared" si="4"/>
        <v>0</v>
      </c>
      <c r="M42" s="53">
        <f t="shared" si="5"/>
        <v>0</v>
      </c>
      <c r="N42" s="53">
        <f t="shared" si="6"/>
        <v>0</v>
      </c>
      <c r="O42" s="53">
        <f t="shared" si="7"/>
        <v>0</v>
      </c>
    </row>
    <row r="43" spans="1:15" ht="15">
      <c r="A43" s="55">
        <v>42</v>
      </c>
      <c r="B43" s="56">
        <v>42</v>
      </c>
      <c r="C43" s="56">
        <v>297601</v>
      </c>
      <c r="D43" s="56" t="s">
        <v>49</v>
      </c>
      <c r="E43" s="56">
        <v>1990</v>
      </c>
      <c r="F43" s="56" t="s">
        <v>10</v>
      </c>
      <c r="G43" s="56" t="s">
        <v>33</v>
      </c>
      <c r="I43" s="58"/>
      <c r="J43" s="59"/>
      <c r="L43" s="53">
        <f t="shared" si="4"/>
        <v>0</v>
      </c>
      <c r="M43" s="53">
        <f t="shared" si="5"/>
        <v>0</v>
      </c>
      <c r="N43" s="53">
        <f t="shared" si="6"/>
        <v>0</v>
      </c>
      <c r="O43" s="53">
        <f t="shared" si="7"/>
        <v>0</v>
      </c>
    </row>
    <row r="44" spans="1:15" ht="15">
      <c r="A44" s="55">
        <v>43</v>
      </c>
      <c r="B44" s="56">
        <v>43</v>
      </c>
      <c r="C44" s="56">
        <v>538038</v>
      </c>
      <c r="D44" s="56" t="s">
        <v>403</v>
      </c>
      <c r="E44" s="56">
        <v>1986</v>
      </c>
      <c r="F44" s="56" t="s">
        <v>11</v>
      </c>
      <c r="G44" s="56" t="s">
        <v>34</v>
      </c>
      <c r="I44" s="58"/>
      <c r="J44" s="59"/>
      <c r="L44" s="53">
        <f t="shared" si="4"/>
        <v>0</v>
      </c>
      <c r="M44" s="53">
        <f t="shared" si="5"/>
        <v>0</v>
      </c>
      <c r="N44" s="53">
        <f t="shared" si="6"/>
        <v>0</v>
      </c>
      <c r="O44" s="53">
        <f t="shared" si="7"/>
        <v>0</v>
      </c>
    </row>
    <row r="45" spans="1:15" ht="15">
      <c r="A45" s="55">
        <v>44</v>
      </c>
      <c r="B45" s="53">
        <v>44</v>
      </c>
      <c r="C45" s="53">
        <v>538685</v>
      </c>
      <c r="D45" s="56" t="s">
        <v>417</v>
      </c>
      <c r="E45" s="53">
        <v>1989</v>
      </c>
      <c r="F45" s="53" t="s">
        <v>11</v>
      </c>
      <c r="G45" s="53" t="s">
        <v>32</v>
      </c>
      <c r="I45" s="53"/>
      <c r="L45" s="53">
        <f t="shared" si="4"/>
        <v>0</v>
      </c>
      <c r="M45" s="53">
        <f t="shared" si="5"/>
        <v>0</v>
      </c>
      <c r="N45" s="53">
        <f t="shared" si="6"/>
        <v>0</v>
      </c>
      <c r="O45" s="53">
        <f t="shared" si="7"/>
        <v>0</v>
      </c>
    </row>
    <row r="46" spans="1:15" ht="15">
      <c r="A46" s="55">
        <v>45</v>
      </c>
      <c r="B46" s="56">
        <v>45</v>
      </c>
      <c r="C46" s="56">
        <v>515782</v>
      </c>
      <c r="D46" s="56" t="s">
        <v>415</v>
      </c>
      <c r="E46" s="56">
        <v>1986</v>
      </c>
      <c r="F46" s="56" t="s">
        <v>8</v>
      </c>
      <c r="G46" s="56" t="s">
        <v>34</v>
      </c>
      <c r="I46" s="58"/>
      <c r="J46" s="59"/>
      <c r="L46" s="53">
        <f t="shared" si="4"/>
        <v>0</v>
      </c>
      <c r="M46" s="53">
        <f t="shared" si="5"/>
        <v>0</v>
      </c>
      <c r="N46" s="53">
        <f t="shared" si="6"/>
        <v>0</v>
      </c>
      <c r="O46" s="53">
        <f t="shared" si="7"/>
        <v>0</v>
      </c>
    </row>
    <row r="47" spans="1:15" ht="15">
      <c r="A47" s="55">
        <v>46</v>
      </c>
      <c r="B47" s="56">
        <v>46</v>
      </c>
      <c r="C47" s="56">
        <v>296623</v>
      </c>
      <c r="D47" s="56" t="s">
        <v>400</v>
      </c>
      <c r="E47" s="56">
        <v>1985</v>
      </c>
      <c r="F47" s="56" t="s">
        <v>10</v>
      </c>
      <c r="G47" s="56" t="s">
        <v>33</v>
      </c>
      <c r="I47" s="58"/>
      <c r="J47" s="59"/>
      <c r="L47" s="53">
        <f t="shared" si="4"/>
        <v>0</v>
      </c>
      <c r="M47" s="53">
        <f t="shared" si="5"/>
        <v>0</v>
      </c>
      <c r="N47" s="53">
        <f t="shared" si="6"/>
        <v>0</v>
      </c>
      <c r="O47" s="53">
        <f t="shared" si="7"/>
        <v>0</v>
      </c>
    </row>
    <row r="48" spans="1:15" ht="15">
      <c r="A48" s="55">
        <v>47</v>
      </c>
      <c r="B48" s="56">
        <v>47</v>
      </c>
      <c r="C48" s="56">
        <v>296431</v>
      </c>
      <c r="D48" s="56" t="s">
        <v>399</v>
      </c>
      <c r="E48" s="56">
        <v>1984</v>
      </c>
      <c r="F48" s="56" t="s">
        <v>10</v>
      </c>
      <c r="G48" s="56"/>
      <c r="I48" s="58"/>
      <c r="J48" s="59"/>
      <c r="L48" s="53">
        <f t="shared" si="4"/>
        <v>0</v>
      </c>
      <c r="M48" s="53">
        <f t="shared" si="5"/>
        <v>0</v>
      </c>
      <c r="N48" s="53">
        <f t="shared" si="6"/>
        <v>0</v>
      </c>
      <c r="O48" s="53">
        <f t="shared" si="7"/>
        <v>0</v>
      </c>
    </row>
    <row r="49" spans="1:15" ht="15">
      <c r="A49" s="55">
        <v>48</v>
      </c>
      <c r="B49" s="56">
        <v>48</v>
      </c>
      <c r="C49" s="56">
        <v>515997</v>
      </c>
      <c r="D49" s="53" t="s">
        <v>147</v>
      </c>
      <c r="E49" s="56">
        <v>1989</v>
      </c>
      <c r="F49" s="56" t="s">
        <v>8</v>
      </c>
      <c r="G49" s="56" t="s">
        <v>34</v>
      </c>
      <c r="I49" s="58"/>
      <c r="J49" s="59"/>
      <c r="L49" s="53">
        <f t="shared" si="4"/>
        <v>0</v>
      </c>
      <c r="M49" s="53">
        <f t="shared" si="5"/>
        <v>0</v>
      </c>
      <c r="N49" s="53">
        <f t="shared" si="6"/>
        <v>0</v>
      </c>
      <c r="O49" s="53">
        <f t="shared" si="7"/>
        <v>0</v>
      </c>
    </row>
    <row r="50" spans="1:15" ht="15">
      <c r="A50" s="55">
        <v>49</v>
      </c>
      <c r="B50" s="56">
        <v>49</v>
      </c>
      <c r="C50" s="56">
        <v>206323</v>
      </c>
      <c r="D50" s="56" t="s">
        <v>395</v>
      </c>
      <c r="E50" s="56">
        <v>1990</v>
      </c>
      <c r="F50" s="56" t="s">
        <v>13</v>
      </c>
      <c r="G50" s="56" t="s">
        <v>33</v>
      </c>
      <c r="I50" s="58"/>
      <c r="J50" s="59"/>
      <c r="L50" s="53">
        <f t="shared" si="4"/>
        <v>0</v>
      </c>
      <c r="M50" s="53">
        <f t="shared" si="5"/>
        <v>0</v>
      </c>
      <c r="N50" s="53">
        <f t="shared" si="6"/>
        <v>0</v>
      </c>
      <c r="O50" s="53">
        <f t="shared" si="7"/>
        <v>0</v>
      </c>
    </row>
    <row r="51" spans="1:15" ht="15">
      <c r="A51" s="55">
        <v>50</v>
      </c>
      <c r="B51" s="56">
        <v>50</v>
      </c>
      <c r="C51" s="56">
        <v>196812</v>
      </c>
      <c r="D51" s="61" t="s">
        <v>479</v>
      </c>
      <c r="E51" s="56">
        <v>1988</v>
      </c>
      <c r="F51" s="56" t="s">
        <v>1</v>
      </c>
      <c r="G51" s="56" t="s">
        <v>184</v>
      </c>
      <c r="I51" s="58"/>
      <c r="J51" s="59"/>
      <c r="L51" s="53">
        <f t="shared" si="4"/>
        <v>0</v>
      </c>
      <c r="M51" s="53">
        <f t="shared" si="5"/>
        <v>0</v>
      </c>
      <c r="N51" s="53">
        <f t="shared" si="6"/>
        <v>0</v>
      </c>
      <c r="O51" s="53">
        <f t="shared" si="7"/>
        <v>0</v>
      </c>
    </row>
    <row r="52" spans="1:15" ht="15">
      <c r="A52" s="55">
        <v>51</v>
      </c>
      <c r="B52" s="56">
        <v>51</v>
      </c>
      <c r="C52" s="56">
        <v>537582</v>
      </c>
      <c r="D52" s="56" t="s">
        <v>405</v>
      </c>
      <c r="E52" s="56">
        <v>1984</v>
      </c>
      <c r="F52" s="56" t="s">
        <v>11</v>
      </c>
      <c r="G52" s="56" t="s">
        <v>33</v>
      </c>
      <c r="I52" s="58"/>
      <c r="J52" s="59"/>
      <c r="L52" s="53">
        <f t="shared" si="4"/>
        <v>0</v>
      </c>
      <c r="M52" s="53">
        <f t="shared" si="5"/>
        <v>0</v>
      </c>
      <c r="N52" s="53">
        <f t="shared" si="6"/>
        <v>0</v>
      </c>
      <c r="O52" s="53">
        <f t="shared" si="7"/>
        <v>0</v>
      </c>
    </row>
    <row r="53" spans="1:15" ht="15">
      <c r="A53" s="55">
        <v>52</v>
      </c>
      <c r="B53" s="56">
        <v>52</v>
      </c>
      <c r="C53" s="56">
        <v>538284</v>
      </c>
      <c r="D53" s="56" t="s">
        <v>86</v>
      </c>
      <c r="E53" s="56">
        <v>1987</v>
      </c>
      <c r="F53" s="56" t="s">
        <v>11</v>
      </c>
      <c r="G53" s="56" t="s">
        <v>35</v>
      </c>
      <c r="I53" s="58"/>
      <c r="J53" s="59"/>
      <c r="L53" s="53">
        <f t="shared" si="4"/>
        <v>0</v>
      </c>
      <c r="M53" s="53">
        <f t="shared" si="5"/>
        <v>0</v>
      </c>
      <c r="N53" s="53">
        <f t="shared" si="6"/>
        <v>0</v>
      </c>
      <c r="O53" s="53">
        <f t="shared" si="7"/>
        <v>0</v>
      </c>
    </row>
    <row r="54" spans="1:15" ht="15">
      <c r="A54" s="55">
        <v>53</v>
      </c>
      <c r="B54" s="56">
        <v>53</v>
      </c>
      <c r="C54" s="56">
        <v>565333</v>
      </c>
      <c r="D54" s="61" t="s">
        <v>478</v>
      </c>
      <c r="E54" s="56">
        <v>1989</v>
      </c>
      <c r="F54" s="56" t="s">
        <v>14</v>
      </c>
      <c r="G54" s="56" t="s">
        <v>35</v>
      </c>
      <c r="I54" s="58"/>
      <c r="J54" s="59"/>
      <c r="L54" s="53">
        <f t="shared" si="4"/>
        <v>0</v>
      </c>
      <c r="M54" s="53">
        <f t="shared" si="5"/>
        <v>0</v>
      </c>
      <c r="N54" s="53">
        <f t="shared" si="6"/>
        <v>0</v>
      </c>
      <c r="O54" s="53">
        <f t="shared" si="7"/>
        <v>0</v>
      </c>
    </row>
    <row r="55" spans="1:15" ht="15">
      <c r="A55" s="55">
        <v>54</v>
      </c>
      <c r="B55" s="56">
        <v>54</v>
      </c>
      <c r="C55" s="56">
        <v>196968</v>
      </c>
      <c r="D55" s="56" t="s">
        <v>394</v>
      </c>
      <c r="E55" s="56">
        <v>1990</v>
      </c>
      <c r="F55" s="56" t="s">
        <v>1</v>
      </c>
      <c r="G55" s="56" t="s">
        <v>31</v>
      </c>
      <c r="I55" s="58"/>
      <c r="J55" s="59"/>
      <c r="L55" s="53">
        <f t="shared" si="4"/>
        <v>0</v>
      </c>
      <c r="M55" s="53">
        <f t="shared" si="5"/>
        <v>0</v>
      </c>
      <c r="N55" s="53">
        <f t="shared" si="6"/>
        <v>0</v>
      </c>
      <c r="O55" s="53">
        <f t="shared" si="7"/>
        <v>0</v>
      </c>
    </row>
    <row r="56" spans="1:15" ht="15">
      <c r="A56" s="55">
        <v>55</v>
      </c>
      <c r="B56" s="56">
        <v>55</v>
      </c>
      <c r="C56" s="56">
        <v>106825</v>
      </c>
      <c r="D56" s="56" t="s">
        <v>70</v>
      </c>
      <c r="E56" s="56">
        <v>1988</v>
      </c>
      <c r="F56" s="56" t="s">
        <v>9</v>
      </c>
      <c r="G56" s="56" t="s">
        <v>33</v>
      </c>
      <c r="I56" s="58"/>
      <c r="J56" s="59"/>
      <c r="L56" s="53">
        <f t="shared" si="4"/>
        <v>0</v>
      </c>
      <c r="M56" s="53">
        <f t="shared" si="5"/>
        <v>0</v>
      </c>
      <c r="N56" s="53">
        <f t="shared" si="6"/>
        <v>0</v>
      </c>
      <c r="O56" s="53">
        <f t="shared" si="7"/>
        <v>0</v>
      </c>
    </row>
    <row r="57" spans="1:15" ht="15">
      <c r="A57" s="55">
        <v>56</v>
      </c>
      <c r="B57" s="53">
        <v>56</v>
      </c>
      <c r="C57" s="53">
        <v>155415</v>
      </c>
      <c r="D57" s="56" t="s">
        <v>96</v>
      </c>
      <c r="E57" s="53">
        <v>1985</v>
      </c>
      <c r="F57" s="53" t="s">
        <v>4</v>
      </c>
      <c r="G57" s="53" t="s">
        <v>34</v>
      </c>
      <c r="I57" s="58"/>
      <c r="J57" s="59"/>
      <c r="L57" s="53">
        <f t="shared" si="4"/>
        <v>0</v>
      </c>
      <c r="M57" s="53">
        <f t="shared" si="5"/>
        <v>0</v>
      </c>
      <c r="N57" s="53">
        <f t="shared" si="6"/>
        <v>0</v>
      </c>
      <c r="O57" s="53">
        <f t="shared" si="7"/>
        <v>0</v>
      </c>
    </row>
    <row r="58" spans="1:15" ht="15">
      <c r="A58" s="55">
        <v>57</v>
      </c>
      <c r="B58" s="53">
        <v>57</v>
      </c>
      <c r="C58" s="53">
        <v>35079</v>
      </c>
      <c r="D58" s="56" t="s">
        <v>352</v>
      </c>
      <c r="E58" s="53">
        <v>1982</v>
      </c>
      <c r="F58" s="53" t="s">
        <v>343</v>
      </c>
      <c r="G58" s="53" t="s">
        <v>33</v>
      </c>
      <c r="I58" s="58"/>
      <c r="J58" s="59"/>
      <c r="L58" s="53">
        <f t="shared" si="4"/>
        <v>0</v>
      </c>
      <c r="M58" s="53">
        <f t="shared" si="5"/>
        <v>0</v>
      </c>
      <c r="N58" s="53">
        <f t="shared" si="6"/>
        <v>0</v>
      </c>
      <c r="O58" s="53">
        <f t="shared" si="7"/>
        <v>0</v>
      </c>
    </row>
    <row r="59" spans="1:15" ht="15">
      <c r="A59" s="55">
        <v>58</v>
      </c>
      <c r="B59" s="53">
        <v>58</v>
      </c>
      <c r="C59" s="53">
        <v>495763</v>
      </c>
      <c r="D59" s="61" t="s">
        <v>477</v>
      </c>
      <c r="E59" s="53">
        <v>1990</v>
      </c>
      <c r="F59" s="53" t="s">
        <v>12</v>
      </c>
      <c r="G59" s="53" t="s">
        <v>184</v>
      </c>
      <c r="I59" s="58"/>
      <c r="J59" s="59"/>
      <c r="L59" s="53">
        <f t="shared" si="4"/>
        <v>0</v>
      </c>
      <c r="M59" s="53">
        <f t="shared" si="5"/>
        <v>0</v>
      </c>
      <c r="N59" s="53">
        <f t="shared" si="6"/>
        <v>0</v>
      </c>
      <c r="O59" s="53">
        <f t="shared" si="7"/>
        <v>0</v>
      </c>
    </row>
    <row r="60" spans="1:15" ht="15">
      <c r="A60" s="55">
        <v>59</v>
      </c>
      <c r="B60" s="53">
        <v>59</v>
      </c>
      <c r="C60" s="53">
        <v>35089</v>
      </c>
      <c r="D60" s="56" t="s">
        <v>351</v>
      </c>
      <c r="E60" s="53">
        <v>1984</v>
      </c>
      <c r="F60" s="53" t="s">
        <v>343</v>
      </c>
      <c r="G60" s="53" t="s">
        <v>35</v>
      </c>
      <c r="I60" s="58"/>
      <c r="J60" s="59"/>
      <c r="L60" s="53">
        <f t="shared" si="4"/>
        <v>0</v>
      </c>
      <c r="M60" s="53">
        <f t="shared" si="5"/>
        <v>0</v>
      </c>
      <c r="N60" s="53">
        <f t="shared" si="6"/>
        <v>0</v>
      </c>
      <c r="O60" s="53">
        <f t="shared" si="7"/>
        <v>0</v>
      </c>
    </row>
    <row r="63" ht="15">
      <c r="D63" s="61" t="s">
        <v>279</v>
      </c>
    </row>
    <row r="64" ht="15">
      <c r="D64" s="6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23" customWidth="1"/>
    <col min="19" max="23" width="7.140625" style="6" customWidth="1"/>
    <col min="24" max="24" width="7.140625" style="18" customWidth="1"/>
  </cols>
  <sheetData>
    <row r="1" spans="1:24" s="1" customFormat="1" ht="30.75" customHeight="1" thickBot="1">
      <c r="A1" s="15"/>
      <c r="C1" s="44" t="s">
        <v>176</v>
      </c>
      <c r="D1" s="45"/>
      <c r="E1" s="44" t="s">
        <v>341</v>
      </c>
      <c r="F1" s="46"/>
      <c r="G1" s="44" t="s">
        <v>380</v>
      </c>
      <c r="H1" s="46"/>
      <c r="I1" s="44" t="s">
        <v>421</v>
      </c>
      <c r="J1" s="45"/>
      <c r="K1" s="44" t="s">
        <v>448</v>
      </c>
      <c r="L1" s="45"/>
      <c r="M1" s="44" t="s">
        <v>459</v>
      </c>
      <c r="N1" s="45"/>
      <c r="O1" s="44" t="s">
        <v>464</v>
      </c>
      <c r="P1" s="45"/>
      <c r="Q1" s="44" t="s">
        <v>482</v>
      </c>
      <c r="R1" s="45"/>
      <c r="S1" s="2" t="s">
        <v>0</v>
      </c>
      <c r="T1" s="2" t="s">
        <v>133</v>
      </c>
      <c r="U1" s="2" t="s">
        <v>134</v>
      </c>
      <c r="V1" s="2" t="s">
        <v>135</v>
      </c>
      <c r="W1" s="2" t="s">
        <v>342</v>
      </c>
      <c r="X1" s="17" t="s">
        <v>136</v>
      </c>
    </row>
    <row r="2" spans="1:23" ht="15.75" thickTop="1">
      <c r="A2" s="36" t="s">
        <v>429</v>
      </c>
      <c r="B2" s="36" t="s">
        <v>8</v>
      </c>
      <c r="K2" s="6">
        <v>21</v>
      </c>
      <c r="L2" s="5">
        <v>10</v>
      </c>
      <c r="S2" s="6">
        <f>+D2+F2+H2+J2+L2+N2+P2+R2</f>
        <v>10</v>
      </c>
      <c r="T2" s="6">
        <f>+D2+P2</f>
        <v>0</v>
      </c>
      <c r="U2" s="6">
        <f>+L2+N2</f>
        <v>10</v>
      </c>
      <c r="V2" s="6">
        <f>+H2+J2+R2</f>
        <v>0</v>
      </c>
      <c r="W2" s="6">
        <f>+F2</f>
        <v>0</v>
      </c>
    </row>
    <row r="3" spans="1:23" ht="15">
      <c r="A3" s="36" t="s">
        <v>250</v>
      </c>
      <c r="B3" t="s">
        <v>3</v>
      </c>
      <c r="C3" s="31" t="s">
        <v>7</v>
      </c>
      <c r="O3" s="7" t="s">
        <v>7</v>
      </c>
      <c r="Q3" s="7"/>
      <c r="S3" s="6">
        <f>+D3+F3+H3+J3+L3+N3+P3+R3</f>
        <v>0</v>
      </c>
      <c r="T3" s="6">
        <f>+D3+P3</f>
        <v>0</v>
      </c>
      <c r="U3" s="6">
        <f>+L3+N3</f>
        <v>0</v>
      </c>
      <c r="V3" s="6">
        <f>+H3+J3+R3</f>
        <v>0</v>
      </c>
      <c r="W3" s="6">
        <f>+F3</f>
        <v>0</v>
      </c>
    </row>
    <row r="4" spans="1:23" ht="15">
      <c r="A4" s="36" t="s">
        <v>382</v>
      </c>
      <c r="B4" s="42" t="s">
        <v>2</v>
      </c>
      <c r="I4" s="31" t="s">
        <v>358</v>
      </c>
      <c r="K4" s="31">
        <v>58</v>
      </c>
      <c r="M4" s="31"/>
      <c r="O4" s="31"/>
      <c r="Q4" s="7" t="s">
        <v>358</v>
      </c>
      <c r="S4" s="6">
        <f>+D4+F4+H4+J4+L4+N4+P4+R4</f>
        <v>0</v>
      </c>
      <c r="T4" s="6">
        <f>+D4+P4</f>
        <v>0</v>
      </c>
      <c r="U4" s="6">
        <f>+L4+N4</f>
        <v>0</v>
      </c>
      <c r="V4" s="6">
        <f>+H4+J4+R4</f>
        <v>0</v>
      </c>
      <c r="W4" s="6">
        <f>+F4</f>
        <v>0</v>
      </c>
    </row>
    <row r="5" spans="1:23" ht="15">
      <c r="A5" s="36" t="s">
        <v>211</v>
      </c>
      <c r="B5" s="20" t="s">
        <v>3</v>
      </c>
      <c r="C5" s="31" t="s">
        <v>7</v>
      </c>
      <c r="O5" s="7">
        <v>34</v>
      </c>
      <c r="Q5" s="7"/>
      <c r="S5" s="6">
        <f>+D5+F5+H5+J5+L5+N5+P5+R5</f>
        <v>0</v>
      </c>
      <c r="T5" s="6">
        <f>+D5+P5</f>
        <v>0</v>
      </c>
      <c r="U5" s="6">
        <f>+L5+N5</f>
        <v>0</v>
      </c>
      <c r="V5" s="6">
        <f>+H5+J5+R5</f>
        <v>0</v>
      </c>
      <c r="W5" s="6">
        <f>+F5</f>
        <v>0</v>
      </c>
    </row>
    <row r="6" spans="1:23" ht="15">
      <c r="A6" s="36" t="s">
        <v>230</v>
      </c>
      <c r="B6" t="s">
        <v>4</v>
      </c>
      <c r="C6" s="6">
        <v>13</v>
      </c>
      <c r="D6" s="5">
        <v>20</v>
      </c>
      <c r="E6" s="31">
        <v>33</v>
      </c>
      <c r="G6" s="31">
        <v>41</v>
      </c>
      <c r="I6" s="9">
        <v>30</v>
      </c>
      <c r="J6" s="5">
        <v>1</v>
      </c>
      <c r="K6" s="6">
        <v>16</v>
      </c>
      <c r="L6" s="5">
        <v>15</v>
      </c>
      <c r="M6" s="6">
        <v>22</v>
      </c>
      <c r="N6" s="5">
        <v>9</v>
      </c>
      <c r="O6" s="6">
        <v>7</v>
      </c>
      <c r="P6" s="5">
        <v>36</v>
      </c>
      <c r="S6" s="6">
        <f>+D6+F6+H6+J6+L6+N6+P6+R6</f>
        <v>81</v>
      </c>
      <c r="T6" s="6">
        <f>+D6+P6</f>
        <v>56</v>
      </c>
      <c r="U6" s="6">
        <f>+L6+N6</f>
        <v>24</v>
      </c>
      <c r="V6" s="6">
        <f>+H6+J6+R6</f>
        <v>1</v>
      </c>
      <c r="W6" s="6">
        <f>+F6</f>
        <v>0</v>
      </c>
    </row>
    <row r="7" spans="1:23" ht="15">
      <c r="A7" s="21" t="s">
        <v>280</v>
      </c>
      <c r="B7" t="s">
        <v>5</v>
      </c>
      <c r="E7" s="31">
        <v>40</v>
      </c>
      <c r="G7" s="9">
        <v>3</v>
      </c>
      <c r="H7" s="5">
        <v>60</v>
      </c>
      <c r="I7" s="9">
        <v>18</v>
      </c>
      <c r="J7" s="5">
        <v>13</v>
      </c>
      <c r="K7" s="6">
        <v>4</v>
      </c>
      <c r="L7" s="5">
        <v>50</v>
      </c>
      <c r="M7" s="6">
        <v>20</v>
      </c>
      <c r="N7" s="5">
        <v>11</v>
      </c>
      <c r="Q7" s="6">
        <v>5</v>
      </c>
      <c r="R7" s="23">
        <v>45</v>
      </c>
      <c r="S7" s="6">
        <f>+D7+F7+H7+J7+L7+N7+P7+R7</f>
        <v>179</v>
      </c>
      <c r="T7" s="6">
        <f>+D7+P7</f>
        <v>0</v>
      </c>
      <c r="U7" s="6">
        <f>+L7+N7</f>
        <v>61</v>
      </c>
      <c r="V7" s="6">
        <f>+H7+J7+R7</f>
        <v>118</v>
      </c>
      <c r="W7" s="6">
        <f>+F7</f>
        <v>0</v>
      </c>
    </row>
    <row r="8" spans="1:23" ht="15">
      <c r="A8" s="36" t="s">
        <v>257</v>
      </c>
      <c r="B8" s="20" t="s">
        <v>6</v>
      </c>
      <c r="C8" s="31" t="s">
        <v>7</v>
      </c>
      <c r="O8" s="7">
        <v>38</v>
      </c>
      <c r="Q8" s="7"/>
      <c r="S8" s="6">
        <f>+D8+F8+H8+J8+L8+N8+P8+R8</f>
        <v>0</v>
      </c>
      <c r="T8" s="6">
        <f>+D8+P8</f>
        <v>0</v>
      </c>
      <c r="U8" s="6">
        <f>+L8+N8</f>
        <v>0</v>
      </c>
      <c r="V8" s="6">
        <f>+H8+J8+R8</f>
        <v>0</v>
      </c>
      <c r="W8" s="6">
        <f>+F8</f>
        <v>0</v>
      </c>
    </row>
    <row r="9" spans="1:23" ht="15">
      <c r="A9" s="36" t="s">
        <v>241</v>
      </c>
      <c r="B9" s="20" t="s">
        <v>5</v>
      </c>
      <c r="C9" s="6">
        <v>25</v>
      </c>
      <c r="D9" s="5">
        <v>6</v>
      </c>
      <c r="O9" s="7">
        <v>32</v>
      </c>
      <c r="Q9" s="7"/>
      <c r="S9" s="6">
        <f>+D9+F9+H9+J9+L9+N9+P9+R9</f>
        <v>6</v>
      </c>
      <c r="T9" s="6">
        <f>+D9+P9</f>
        <v>6</v>
      </c>
      <c r="U9" s="6">
        <f>+L9+N9</f>
        <v>0</v>
      </c>
      <c r="V9" s="6">
        <f>+H9+J9+R9</f>
        <v>0</v>
      </c>
      <c r="W9" s="6">
        <f>+F9</f>
        <v>0</v>
      </c>
    </row>
    <row r="10" spans="1:23" ht="15">
      <c r="A10" s="21" t="s">
        <v>430</v>
      </c>
      <c r="B10" s="36" t="s">
        <v>8</v>
      </c>
      <c r="K10" s="6">
        <v>26</v>
      </c>
      <c r="L10" s="5">
        <v>5</v>
      </c>
      <c r="M10" s="6">
        <v>21</v>
      </c>
      <c r="N10" s="5">
        <v>10</v>
      </c>
      <c r="S10" s="6">
        <f>+D10+F10+H10+J10+L10+N10+P10+R10</f>
        <v>15</v>
      </c>
      <c r="T10" s="6">
        <f>+D10+P10</f>
        <v>0</v>
      </c>
      <c r="U10" s="6">
        <f>+L10+N10</f>
        <v>15</v>
      </c>
      <c r="V10" s="6">
        <f>+H10+J10+R10</f>
        <v>0</v>
      </c>
      <c r="W10" s="6">
        <f>+F10</f>
        <v>0</v>
      </c>
    </row>
    <row r="11" spans="1:23" ht="15">
      <c r="A11" s="21" t="s">
        <v>281</v>
      </c>
      <c r="B11" t="s">
        <v>1</v>
      </c>
      <c r="E11" s="6">
        <v>19</v>
      </c>
      <c r="F11" s="5">
        <v>12</v>
      </c>
      <c r="G11" s="9">
        <v>28</v>
      </c>
      <c r="H11" s="5">
        <v>3</v>
      </c>
      <c r="I11" s="9">
        <v>27</v>
      </c>
      <c r="J11" s="5">
        <v>4</v>
      </c>
      <c r="K11" s="9"/>
      <c r="M11" s="9"/>
      <c r="O11" s="9"/>
      <c r="Q11" s="6">
        <v>21</v>
      </c>
      <c r="R11" s="23">
        <v>10</v>
      </c>
      <c r="S11" s="6">
        <f>+D11+F11+H11+J11+L11+N11+P11+R11</f>
        <v>29</v>
      </c>
      <c r="T11" s="6">
        <f>+D11+P11</f>
        <v>0</v>
      </c>
      <c r="U11" s="6">
        <f>+L11+N11</f>
        <v>0</v>
      </c>
      <c r="V11" s="6">
        <f>+H11+J11+R11</f>
        <v>17</v>
      </c>
      <c r="W11" s="6">
        <f>+F11</f>
        <v>12</v>
      </c>
    </row>
    <row r="12" spans="1:23" ht="15">
      <c r="A12" s="34" t="s">
        <v>282</v>
      </c>
      <c r="B12" t="s">
        <v>11</v>
      </c>
      <c r="E12" s="31">
        <v>43</v>
      </c>
      <c r="G12" s="31">
        <v>47</v>
      </c>
      <c r="S12" s="6">
        <f>+D12+F12+H12+J12+L12+N12+P12+R12</f>
        <v>0</v>
      </c>
      <c r="T12" s="6">
        <f>+D12+P12</f>
        <v>0</v>
      </c>
      <c r="U12" s="6">
        <f>+L12+N12</f>
        <v>0</v>
      </c>
      <c r="V12" s="6">
        <f>+H12+J12+R12</f>
        <v>0</v>
      </c>
      <c r="W12" s="6">
        <f>+F12</f>
        <v>0</v>
      </c>
    </row>
    <row r="13" spans="1:23" ht="15">
      <c r="A13" s="36" t="s">
        <v>235</v>
      </c>
      <c r="B13" s="20" t="s">
        <v>9</v>
      </c>
      <c r="C13" s="6">
        <v>22</v>
      </c>
      <c r="D13" s="5">
        <v>9</v>
      </c>
      <c r="O13" s="6" t="s">
        <v>19</v>
      </c>
      <c r="S13" s="6">
        <f>+D13+F13+H13+J13+L13+N13+P13+R13</f>
        <v>9</v>
      </c>
      <c r="T13" s="6">
        <f>+D13+P13</f>
        <v>9</v>
      </c>
      <c r="U13" s="6">
        <f>+L13+N13</f>
        <v>0</v>
      </c>
      <c r="V13" s="6">
        <f>+H13+J13+R13</f>
        <v>0</v>
      </c>
      <c r="W13" s="6">
        <f>+F13</f>
        <v>0</v>
      </c>
    </row>
    <row r="14" spans="1:23" ht="15">
      <c r="A14" s="36" t="s">
        <v>450</v>
      </c>
      <c r="B14" s="36" t="s">
        <v>15</v>
      </c>
      <c r="M14" s="31" t="s">
        <v>7</v>
      </c>
      <c r="O14" s="31"/>
      <c r="Q14" s="31"/>
      <c r="S14" s="6">
        <f>+D14+F14+H14+J14+L14+N14+P14+R14</f>
        <v>0</v>
      </c>
      <c r="T14" s="6">
        <f>+D14+P14</f>
        <v>0</v>
      </c>
      <c r="U14" s="6">
        <f>+L14+N14</f>
        <v>0</v>
      </c>
      <c r="V14" s="6">
        <f>+H14+J14+R14</f>
        <v>0</v>
      </c>
      <c r="W14" s="6">
        <f>+F14</f>
        <v>0</v>
      </c>
    </row>
    <row r="15" spans="1:23" ht="15">
      <c r="A15" s="36" t="s">
        <v>243</v>
      </c>
      <c r="B15" t="s">
        <v>186</v>
      </c>
      <c r="C15" s="31" t="s">
        <v>7</v>
      </c>
      <c r="O15" s="7">
        <v>44</v>
      </c>
      <c r="Q15" s="7"/>
      <c r="S15" s="6">
        <f>+D15+F15+H15+J15+L15+N15+P15+R15</f>
        <v>0</v>
      </c>
      <c r="T15" s="6">
        <f>+D15+P15</f>
        <v>0</v>
      </c>
      <c r="U15" s="6">
        <f>+L15+N15</f>
        <v>0</v>
      </c>
      <c r="V15" s="6">
        <f>+H15+J15+R15</f>
        <v>0</v>
      </c>
      <c r="W15" s="6">
        <f>+F15</f>
        <v>0</v>
      </c>
    </row>
    <row r="16" spans="1:23" ht="15">
      <c r="A16" s="21" t="s">
        <v>424</v>
      </c>
      <c r="B16" s="36" t="s">
        <v>10</v>
      </c>
      <c r="K16" s="6">
        <v>7</v>
      </c>
      <c r="L16" s="5">
        <v>36</v>
      </c>
      <c r="M16" s="6">
        <v>3</v>
      </c>
      <c r="N16" s="5">
        <v>60</v>
      </c>
      <c r="S16" s="6">
        <f>+D16+F16+H16+J16+L16+N16+P16+R16</f>
        <v>96</v>
      </c>
      <c r="T16" s="6">
        <f>+D16+P16</f>
        <v>0</v>
      </c>
      <c r="U16" s="6">
        <f>+L16+N16</f>
        <v>96</v>
      </c>
      <c r="V16" s="6">
        <f>+H16+J16+R16</f>
        <v>0</v>
      </c>
      <c r="W16" s="6">
        <f>+F16</f>
        <v>0</v>
      </c>
    </row>
    <row r="17" spans="1:23" ht="15">
      <c r="A17" s="36" t="s">
        <v>256</v>
      </c>
      <c r="B17" t="s">
        <v>10</v>
      </c>
      <c r="C17" s="31" t="s">
        <v>7</v>
      </c>
      <c r="G17" s="7"/>
      <c r="I17" s="7"/>
      <c r="K17" s="7"/>
      <c r="M17" s="31" t="s">
        <v>7</v>
      </c>
      <c r="O17" s="7" t="s">
        <v>7</v>
      </c>
      <c r="Q17" s="7"/>
      <c r="S17" s="6">
        <f>+D17+F17+H17+J17+L17+N17+P17+R17</f>
        <v>0</v>
      </c>
      <c r="T17" s="6">
        <f>+D17+P17</f>
        <v>0</v>
      </c>
      <c r="U17" s="6">
        <f>+L17+N17</f>
        <v>0</v>
      </c>
      <c r="V17" s="6">
        <f>+H17+J17+R17</f>
        <v>0</v>
      </c>
      <c r="W17" s="6">
        <f>+F17</f>
        <v>0</v>
      </c>
    </row>
    <row r="18" spans="1:23" ht="15">
      <c r="A18" s="21" t="s">
        <v>475</v>
      </c>
      <c r="B18" s="36" t="s">
        <v>1</v>
      </c>
      <c r="Q18" s="7">
        <v>42</v>
      </c>
      <c r="S18" s="6">
        <f>+D18+F18+H18+J18+L18+N18+P18+R18</f>
        <v>0</v>
      </c>
      <c r="T18" s="6">
        <f>+D18+P18</f>
        <v>0</v>
      </c>
      <c r="U18" s="6">
        <f>+L18+N18</f>
        <v>0</v>
      </c>
      <c r="V18" s="6">
        <f>+H18+J18+R18</f>
        <v>0</v>
      </c>
      <c r="W18" s="6">
        <f>+F18</f>
        <v>0</v>
      </c>
    </row>
    <row r="19" spans="1:23" ht="15">
      <c r="A19" s="36" t="s">
        <v>371</v>
      </c>
      <c r="B19" s="20" t="s">
        <v>9</v>
      </c>
      <c r="G19" s="31" t="s">
        <v>358</v>
      </c>
      <c r="I19" s="31" t="s">
        <v>358</v>
      </c>
      <c r="K19" s="31">
        <v>47</v>
      </c>
      <c r="M19" s="31" t="s">
        <v>7</v>
      </c>
      <c r="O19" s="31"/>
      <c r="Q19" s="6">
        <v>19</v>
      </c>
      <c r="R19" s="23">
        <v>12</v>
      </c>
      <c r="S19" s="6">
        <f>+D19+F19+H19+J19+L19+N19+P19+R19</f>
        <v>12</v>
      </c>
      <c r="T19" s="6">
        <f>+D19+P19</f>
        <v>0</v>
      </c>
      <c r="U19" s="6">
        <f>+L19+N19</f>
        <v>0</v>
      </c>
      <c r="V19" s="6">
        <f>+H19+J19+R19</f>
        <v>12</v>
      </c>
      <c r="W19" s="6">
        <f>+F19</f>
        <v>0</v>
      </c>
    </row>
    <row r="20" spans="1:23" ht="15">
      <c r="A20" s="36" t="s">
        <v>225</v>
      </c>
      <c r="B20" t="s">
        <v>11</v>
      </c>
      <c r="C20" s="6" t="s">
        <v>19</v>
      </c>
      <c r="E20" s="31">
        <v>63</v>
      </c>
      <c r="O20" s="6" t="s">
        <v>19</v>
      </c>
      <c r="S20" s="6">
        <f>+D20+F20+H20+J20+L20+N20+P20+R20</f>
        <v>0</v>
      </c>
      <c r="T20" s="6">
        <f>+D20+P20</f>
        <v>0</v>
      </c>
      <c r="U20" s="6">
        <f>+L20+N20</f>
        <v>0</v>
      </c>
      <c r="V20" s="6">
        <f>+H20+J20+R20</f>
        <v>0</v>
      </c>
      <c r="W20" s="6">
        <f>+F20</f>
        <v>0</v>
      </c>
    </row>
    <row r="21" spans="1:23" ht="15">
      <c r="A21" s="36" t="s">
        <v>226</v>
      </c>
      <c r="B21" t="s">
        <v>3</v>
      </c>
      <c r="C21" s="6">
        <v>20</v>
      </c>
      <c r="D21" s="5">
        <v>11</v>
      </c>
      <c r="G21" s="7"/>
      <c r="I21" s="7"/>
      <c r="K21" s="7"/>
      <c r="M21" s="7"/>
      <c r="O21" s="6">
        <v>14</v>
      </c>
      <c r="P21" s="5">
        <v>18</v>
      </c>
      <c r="S21" s="6">
        <f>+D21+F21+H21+J21+L21+N21+P21+R21</f>
        <v>29</v>
      </c>
      <c r="T21" s="6">
        <f>+D21+P21</f>
        <v>29</v>
      </c>
      <c r="U21" s="6">
        <f>+L21+N21</f>
        <v>0</v>
      </c>
      <c r="V21" s="6">
        <f>+H21+J21+R21</f>
        <v>0</v>
      </c>
      <c r="W21" s="6">
        <f>+F21</f>
        <v>0</v>
      </c>
    </row>
    <row r="22" spans="1:23" ht="15">
      <c r="A22" s="36" t="s">
        <v>455</v>
      </c>
      <c r="B22" s="36" t="s">
        <v>10</v>
      </c>
      <c r="M22" s="31">
        <v>39</v>
      </c>
      <c r="O22" s="31"/>
      <c r="Q22" s="7" t="s">
        <v>358</v>
      </c>
      <c r="S22" s="6">
        <f>+D22+F22+H22+J22+L22+N22+P22+R22</f>
        <v>0</v>
      </c>
      <c r="T22" s="6">
        <f>+D22+P22</f>
        <v>0</v>
      </c>
      <c r="U22" s="6">
        <f>+L22+N22</f>
        <v>0</v>
      </c>
      <c r="V22" s="6">
        <f>+H22+J22+R22</f>
        <v>0</v>
      </c>
      <c r="W22" s="6">
        <f>+F22</f>
        <v>0</v>
      </c>
    </row>
    <row r="23" spans="1:23" ht="15">
      <c r="A23" s="36" t="s">
        <v>460</v>
      </c>
      <c r="B23" s="36" t="s">
        <v>11</v>
      </c>
      <c r="O23" s="7">
        <v>36</v>
      </c>
      <c r="Q23" s="7"/>
      <c r="S23" s="6">
        <f>+D23+F23+H23+J23+L23+N23+P23+R23</f>
        <v>0</v>
      </c>
      <c r="T23" s="6">
        <f>+D23+P23</f>
        <v>0</v>
      </c>
      <c r="U23" s="6">
        <f>+L23+N23</f>
        <v>0</v>
      </c>
      <c r="V23" s="6">
        <f>+H23+J23+R23</f>
        <v>0</v>
      </c>
      <c r="W23" s="6">
        <f>+F23</f>
        <v>0</v>
      </c>
    </row>
    <row r="24" spans="1:23" ht="15">
      <c r="A24" s="21" t="s">
        <v>283</v>
      </c>
      <c r="B24" t="s">
        <v>1</v>
      </c>
      <c r="C24" s="22"/>
      <c r="E24" s="6">
        <v>5</v>
      </c>
      <c r="F24" s="5">
        <v>45</v>
      </c>
      <c r="G24" s="31" t="s">
        <v>358</v>
      </c>
      <c r="Q24" s="6">
        <v>23</v>
      </c>
      <c r="R24" s="23">
        <v>8</v>
      </c>
      <c r="S24" s="6">
        <f>+D24+F24+H24+J24+L24+N24+P24+R24</f>
        <v>53</v>
      </c>
      <c r="T24" s="6">
        <f>+D24+P24</f>
        <v>0</v>
      </c>
      <c r="U24" s="6">
        <f>+L24+N24</f>
        <v>0</v>
      </c>
      <c r="V24" s="6">
        <f>+H24+J24+R24</f>
        <v>8</v>
      </c>
      <c r="W24" s="6">
        <f>+F24</f>
        <v>45</v>
      </c>
    </row>
    <row r="25" spans="1:23" ht="15">
      <c r="A25" s="34" t="s">
        <v>284</v>
      </c>
      <c r="B25" t="s">
        <v>9</v>
      </c>
      <c r="E25" s="31">
        <v>60</v>
      </c>
      <c r="G25" s="31">
        <v>56</v>
      </c>
      <c r="I25" s="31">
        <v>39</v>
      </c>
      <c r="K25" s="10" t="s">
        <v>7</v>
      </c>
      <c r="M25" s="31"/>
      <c r="O25" s="31"/>
      <c r="Q25" s="31"/>
      <c r="S25" s="6">
        <f>+D25+F25+H25+J25+L25+N25+P25+R25</f>
        <v>0</v>
      </c>
      <c r="T25" s="6">
        <f>+D25+P25</f>
        <v>0</v>
      </c>
      <c r="U25" s="6">
        <f>+L25+N25</f>
        <v>0</v>
      </c>
      <c r="V25" s="6">
        <f>+H25+J25+R25</f>
        <v>0</v>
      </c>
      <c r="W25" s="6">
        <f>+F25</f>
        <v>0</v>
      </c>
    </row>
    <row r="26" spans="1:23" ht="15">
      <c r="A26" s="36" t="s">
        <v>204</v>
      </c>
      <c r="B26" t="s">
        <v>9</v>
      </c>
      <c r="C26" s="6">
        <v>8</v>
      </c>
      <c r="D26" s="5">
        <v>32</v>
      </c>
      <c r="O26" s="6">
        <v>5</v>
      </c>
      <c r="P26" s="5">
        <v>45</v>
      </c>
      <c r="S26" s="6">
        <f>+D26+F26+H26+J26+L26+N26+P26+R26</f>
        <v>77</v>
      </c>
      <c r="T26" s="6">
        <f>+D26+P26</f>
        <v>77</v>
      </c>
      <c r="U26" s="6">
        <f>+L26+N26</f>
        <v>0</v>
      </c>
      <c r="V26" s="6">
        <f>+H26+J26+R26</f>
        <v>0</v>
      </c>
      <c r="W26" s="6">
        <f>+F26</f>
        <v>0</v>
      </c>
    </row>
    <row r="27" spans="1:23" ht="15">
      <c r="A27" s="21" t="s">
        <v>285</v>
      </c>
      <c r="B27" t="s">
        <v>8</v>
      </c>
      <c r="E27" s="6">
        <v>9</v>
      </c>
      <c r="F27" s="5">
        <v>29</v>
      </c>
      <c r="G27" s="9">
        <v>5</v>
      </c>
      <c r="H27" s="5">
        <v>45</v>
      </c>
      <c r="I27" s="9">
        <v>3</v>
      </c>
      <c r="J27" s="5">
        <v>60</v>
      </c>
      <c r="K27" s="6">
        <v>11</v>
      </c>
      <c r="L27" s="5">
        <v>24</v>
      </c>
      <c r="M27" s="6">
        <v>29</v>
      </c>
      <c r="N27" s="5">
        <v>2</v>
      </c>
      <c r="Q27" s="6">
        <v>11</v>
      </c>
      <c r="R27" s="23">
        <v>24</v>
      </c>
      <c r="S27" s="6">
        <f>+D27+F27+H27+J27+L27+N27+P27+R27</f>
        <v>184</v>
      </c>
      <c r="T27" s="6">
        <f>+D27+P27</f>
        <v>0</v>
      </c>
      <c r="U27" s="6">
        <f>+L27+N27</f>
        <v>26</v>
      </c>
      <c r="V27" s="6">
        <f>+H27+J27+R27</f>
        <v>129</v>
      </c>
      <c r="W27" s="6">
        <f>+F27</f>
        <v>29</v>
      </c>
    </row>
    <row r="28" spans="1:23" ht="15">
      <c r="A28" s="36" t="s">
        <v>456</v>
      </c>
      <c r="B28" s="36" t="s">
        <v>12</v>
      </c>
      <c r="M28" s="31" t="s">
        <v>7</v>
      </c>
      <c r="O28" s="31"/>
      <c r="Q28" s="31"/>
      <c r="S28" s="6">
        <f>+D28+F28+H28+J28+L28+N28+P28+R28</f>
        <v>0</v>
      </c>
      <c r="T28" s="6">
        <f>+D28+P28</f>
        <v>0</v>
      </c>
      <c r="U28" s="6">
        <f>+L28+N28</f>
        <v>0</v>
      </c>
      <c r="V28" s="6">
        <f>+H28+J28+R28</f>
        <v>0</v>
      </c>
      <c r="W28" s="6">
        <f>+F28</f>
        <v>0</v>
      </c>
    </row>
    <row r="29" spans="1:23" ht="15">
      <c r="A29" s="21" t="s">
        <v>286</v>
      </c>
      <c r="B29" s="20" t="s">
        <v>1</v>
      </c>
      <c r="E29" s="31">
        <v>59</v>
      </c>
      <c r="G29" s="31">
        <v>52</v>
      </c>
      <c r="I29" s="9">
        <v>16</v>
      </c>
      <c r="J29" s="5">
        <v>15</v>
      </c>
      <c r="K29" s="31">
        <v>36</v>
      </c>
      <c r="M29" s="6">
        <v>13</v>
      </c>
      <c r="N29" s="5">
        <v>20</v>
      </c>
      <c r="Q29" s="7">
        <v>39</v>
      </c>
      <c r="S29" s="6">
        <f>+D29+F29+H29+J29+L29+N29+P29+R29</f>
        <v>35</v>
      </c>
      <c r="T29" s="6">
        <f>+D29+P29</f>
        <v>0</v>
      </c>
      <c r="U29" s="6">
        <f>+L29+N29</f>
        <v>20</v>
      </c>
      <c r="V29" s="6">
        <f>+H29+J29+R29</f>
        <v>15</v>
      </c>
      <c r="W29" s="6">
        <f>+F29</f>
        <v>0</v>
      </c>
    </row>
    <row r="30" spans="1:23" ht="15">
      <c r="A30" s="21" t="s">
        <v>473</v>
      </c>
      <c r="B30" t="s">
        <v>185</v>
      </c>
      <c r="Q30" s="7">
        <v>53</v>
      </c>
      <c r="S30" s="6">
        <f>+D30+F30+H30+J30+L30+N30+P30+R30</f>
        <v>0</v>
      </c>
      <c r="T30" s="6">
        <f>+D30+P30</f>
        <v>0</v>
      </c>
      <c r="U30" s="6">
        <f>+L30+N30</f>
        <v>0</v>
      </c>
      <c r="V30" s="6">
        <f>+H30+J30+R30</f>
        <v>0</v>
      </c>
      <c r="W30" s="6">
        <f>+F30</f>
        <v>0</v>
      </c>
    </row>
    <row r="31" spans="1:23" ht="15">
      <c r="A31" s="36" t="s">
        <v>217</v>
      </c>
      <c r="B31" s="20" t="s">
        <v>10</v>
      </c>
      <c r="C31" s="6">
        <v>4</v>
      </c>
      <c r="D31" s="5">
        <v>50</v>
      </c>
      <c r="O31" s="6" t="s">
        <v>19</v>
      </c>
      <c r="S31" s="6">
        <f>+D31+F31+H31+J31+L31+N31+P31+R31</f>
        <v>50</v>
      </c>
      <c r="T31" s="6">
        <f>+D31+P31</f>
        <v>50</v>
      </c>
      <c r="U31" s="6">
        <f>+L31+N31</f>
        <v>0</v>
      </c>
      <c r="V31" s="6">
        <f>+H31+J31+R31</f>
        <v>0</v>
      </c>
      <c r="W31" s="6">
        <f>+F31</f>
        <v>0</v>
      </c>
    </row>
    <row r="32" spans="1:23" ht="15">
      <c r="A32" s="34" t="s">
        <v>232</v>
      </c>
      <c r="B32" s="20" t="s">
        <v>5</v>
      </c>
      <c r="C32" s="31">
        <v>41</v>
      </c>
      <c r="O32" s="7" t="s">
        <v>7</v>
      </c>
      <c r="Q32" s="7"/>
      <c r="S32" s="6">
        <f>+D32+F32+H32+J32+L32+N32+P32+R32</f>
        <v>0</v>
      </c>
      <c r="T32" s="6">
        <f>+D32+P32</f>
        <v>0</v>
      </c>
      <c r="U32" s="6">
        <f>+L32+N32</f>
        <v>0</v>
      </c>
      <c r="V32" s="6">
        <f>+H32+J32+R32</f>
        <v>0</v>
      </c>
      <c r="W32" s="6">
        <f>+F32</f>
        <v>0</v>
      </c>
    </row>
    <row r="33" spans="1:23" ht="15">
      <c r="A33" s="21" t="s">
        <v>287</v>
      </c>
      <c r="B33" s="20" t="s">
        <v>9</v>
      </c>
      <c r="C33" s="22"/>
      <c r="E33" s="31">
        <v>31</v>
      </c>
      <c r="G33" s="9">
        <v>17</v>
      </c>
      <c r="H33" s="5">
        <v>14</v>
      </c>
      <c r="I33" s="9">
        <v>8</v>
      </c>
      <c r="J33" s="5">
        <v>32</v>
      </c>
      <c r="K33" s="31">
        <v>33</v>
      </c>
      <c r="M33" s="6">
        <v>24</v>
      </c>
      <c r="N33" s="5">
        <v>7</v>
      </c>
      <c r="Q33" s="7" t="s">
        <v>358</v>
      </c>
      <c r="S33" s="6">
        <f>+D33+F33+H33+J33+L33+N33+P33+R33</f>
        <v>53</v>
      </c>
      <c r="T33" s="6">
        <f>+D33+P33</f>
        <v>0</v>
      </c>
      <c r="U33" s="6">
        <f>+L33+N33</f>
        <v>7</v>
      </c>
      <c r="V33" s="6">
        <f>+H33+J33+R33</f>
        <v>46</v>
      </c>
      <c r="W33" s="6">
        <f>+F33</f>
        <v>0</v>
      </c>
    </row>
    <row r="34" spans="1:23" ht="15">
      <c r="A34" s="36" t="s">
        <v>247</v>
      </c>
      <c r="B34" s="20" t="s">
        <v>13</v>
      </c>
      <c r="C34" s="6">
        <v>14</v>
      </c>
      <c r="D34" s="5">
        <v>18</v>
      </c>
      <c r="K34" s="31">
        <v>41</v>
      </c>
      <c r="M34" s="6">
        <v>17</v>
      </c>
      <c r="N34" s="5">
        <v>14</v>
      </c>
      <c r="O34" s="7">
        <v>35</v>
      </c>
      <c r="Q34" s="7"/>
      <c r="S34" s="6">
        <f>+D34+F34+H34+J34+L34+N34+P34+R34</f>
        <v>32</v>
      </c>
      <c r="T34" s="6">
        <f>+D34+P34</f>
        <v>18</v>
      </c>
      <c r="U34" s="6">
        <f>+L34+N34</f>
        <v>14</v>
      </c>
      <c r="V34" s="6">
        <f>+H34+J34+R34</f>
        <v>0</v>
      </c>
      <c r="W34" s="6">
        <f>+F34</f>
        <v>0</v>
      </c>
    </row>
    <row r="35" spans="1:23" ht="15">
      <c r="A35" s="36" t="s">
        <v>251</v>
      </c>
      <c r="B35" s="20" t="s">
        <v>14</v>
      </c>
      <c r="C35" s="31">
        <v>48</v>
      </c>
      <c r="O35" s="7" t="s">
        <v>7</v>
      </c>
      <c r="Q35" s="7"/>
      <c r="S35" s="6">
        <f>+D35+F35+H35+J35+L35+N35+P35+R35</f>
        <v>0</v>
      </c>
      <c r="T35" s="6">
        <f>+D35+P35</f>
        <v>0</v>
      </c>
      <c r="U35" s="6">
        <f>+L35+N35</f>
        <v>0</v>
      </c>
      <c r="V35" s="6">
        <f>+H35+J35+R35</f>
        <v>0</v>
      </c>
      <c r="W35" s="6">
        <f>+F35</f>
        <v>0</v>
      </c>
    </row>
    <row r="36" spans="1:23" ht="15">
      <c r="A36" s="21" t="s">
        <v>288</v>
      </c>
      <c r="B36" t="s">
        <v>6</v>
      </c>
      <c r="E36" s="31">
        <v>62</v>
      </c>
      <c r="G36" s="31" t="s">
        <v>358</v>
      </c>
      <c r="I36" s="31">
        <v>44</v>
      </c>
      <c r="K36" s="31"/>
      <c r="M36" s="31"/>
      <c r="O36" s="31"/>
      <c r="Q36" s="7">
        <v>49</v>
      </c>
      <c r="S36" s="6">
        <f>+D36+F36+H36+J36+L36+N36+P36+R36</f>
        <v>0</v>
      </c>
      <c r="T36" s="6">
        <f>+D36+P36</f>
        <v>0</v>
      </c>
      <c r="U36" s="6">
        <f>+L36+N36</f>
        <v>0</v>
      </c>
      <c r="V36" s="6">
        <f>+H36+J36+R36</f>
        <v>0</v>
      </c>
      <c r="W36" s="6">
        <f>+F36</f>
        <v>0</v>
      </c>
    </row>
    <row r="37" spans="1:23" ht="15">
      <c r="A37" s="36" t="s">
        <v>224</v>
      </c>
      <c r="B37" s="20" t="s">
        <v>5</v>
      </c>
      <c r="C37" s="31" t="s">
        <v>7</v>
      </c>
      <c r="O37" s="6">
        <v>10</v>
      </c>
      <c r="P37" s="5">
        <v>26</v>
      </c>
      <c r="S37" s="6">
        <f>+D37+F37+H37+J37+L37+N37+P37+R37</f>
        <v>26</v>
      </c>
      <c r="T37" s="6">
        <f>+D37+P37</f>
        <v>26</v>
      </c>
      <c r="U37" s="6">
        <f>+L37+N37</f>
        <v>0</v>
      </c>
      <c r="V37" s="6">
        <f>+H37+J37+R37</f>
        <v>0</v>
      </c>
      <c r="W37" s="6">
        <f>+F37</f>
        <v>0</v>
      </c>
    </row>
    <row r="38" spans="1:23" ht="15">
      <c r="A38" s="34" t="s">
        <v>443</v>
      </c>
      <c r="B38" s="36" t="s">
        <v>423</v>
      </c>
      <c r="K38" s="31">
        <v>61</v>
      </c>
      <c r="M38" s="31"/>
      <c r="O38" s="31"/>
      <c r="Q38" s="31"/>
      <c r="S38" s="6">
        <f>+D38+F38+H38+J38+L38+N38+P38+R38</f>
        <v>0</v>
      </c>
      <c r="T38" s="6">
        <f>+D38+P38</f>
        <v>0</v>
      </c>
      <c r="U38" s="6">
        <f>+L38+N38</f>
        <v>0</v>
      </c>
      <c r="V38" s="6">
        <f>+H38+J38+R38</f>
        <v>0</v>
      </c>
      <c r="W38" s="6">
        <f>+F38</f>
        <v>0</v>
      </c>
    </row>
    <row r="39" spans="1:23" ht="15">
      <c r="A39" s="21" t="s">
        <v>437</v>
      </c>
      <c r="B39" s="36" t="s">
        <v>10</v>
      </c>
      <c r="K39" s="6">
        <v>22</v>
      </c>
      <c r="L39" s="5">
        <v>9</v>
      </c>
      <c r="M39" s="6">
        <v>28</v>
      </c>
      <c r="N39" s="5">
        <v>3</v>
      </c>
      <c r="S39" s="6">
        <f>+D39+F39+H39+J39+L39+N39+P39+R39</f>
        <v>12</v>
      </c>
      <c r="T39" s="6">
        <f>+D39+P39</f>
        <v>0</v>
      </c>
      <c r="U39" s="6">
        <f>+L39+N39</f>
        <v>12</v>
      </c>
      <c r="V39" s="6">
        <f>+H39+J39+R39</f>
        <v>0</v>
      </c>
      <c r="W39" s="6">
        <f>+F39</f>
        <v>0</v>
      </c>
    </row>
    <row r="40" spans="1:23" ht="15">
      <c r="A40" s="21" t="s">
        <v>289</v>
      </c>
      <c r="B40" t="s">
        <v>3</v>
      </c>
      <c r="E40" s="31" t="s">
        <v>358</v>
      </c>
      <c r="G40" s="31">
        <v>64</v>
      </c>
      <c r="I40" s="31" t="s">
        <v>358</v>
      </c>
      <c r="K40" s="31"/>
      <c r="M40" s="31"/>
      <c r="O40" s="31"/>
      <c r="Q40" s="31"/>
      <c r="S40" s="6">
        <f>+D40+F40+H40+J40+L40+N40+P40+R40</f>
        <v>0</v>
      </c>
      <c r="T40" s="6">
        <f>+D40+P40</f>
        <v>0</v>
      </c>
      <c r="U40" s="6">
        <f>+L40+N40</f>
        <v>0</v>
      </c>
      <c r="V40" s="6">
        <f>+H40+J40+R40</f>
        <v>0</v>
      </c>
      <c r="W40" s="6">
        <f>+F40</f>
        <v>0</v>
      </c>
    </row>
    <row r="41" spans="1:23" ht="15">
      <c r="A41" s="21" t="s">
        <v>431</v>
      </c>
      <c r="B41" s="36" t="s">
        <v>1</v>
      </c>
      <c r="K41" s="6">
        <v>8</v>
      </c>
      <c r="L41" s="5">
        <v>32</v>
      </c>
      <c r="M41" s="6">
        <v>11</v>
      </c>
      <c r="N41" s="5">
        <v>24</v>
      </c>
      <c r="S41" s="6">
        <f>+D41+F41+H41+J41+L41+N41+P41+R41</f>
        <v>56</v>
      </c>
      <c r="T41" s="6">
        <f>+D41+P41</f>
        <v>0</v>
      </c>
      <c r="U41" s="6">
        <f>+L41+N41</f>
        <v>56</v>
      </c>
      <c r="V41" s="6">
        <f>+H41+J41+R41</f>
        <v>0</v>
      </c>
      <c r="W41" s="6">
        <f>+F41</f>
        <v>0</v>
      </c>
    </row>
    <row r="42" spans="1:23" ht="15">
      <c r="A42" s="21" t="s">
        <v>290</v>
      </c>
      <c r="B42" s="20" t="s">
        <v>1</v>
      </c>
      <c r="E42" s="31">
        <v>38</v>
      </c>
      <c r="S42" s="6">
        <f>+D42+F42+H42+J42+L42+N42+P42+R42</f>
        <v>0</v>
      </c>
      <c r="T42" s="6">
        <f>+D42+P42</f>
        <v>0</v>
      </c>
      <c r="U42" s="6">
        <f>+L42+N42</f>
        <v>0</v>
      </c>
      <c r="V42" s="6">
        <f>+H42+J42+R42</f>
        <v>0</v>
      </c>
      <c r="W42" s="6">
        <f>+F42</f>
        <v>0</v>
      </c>
    </row>
    <row r="43" spans="1:23" ht="15">
      <c r="A43" s="21" t="s">
        <v>291</v>
      </c>
      <c r="B43" s="20" t="s">
        <v>8</v>
      </c>
      <c r="C43" s="22"/>
      <c r="E43" s="6">
        <v>18</v>
      </c>
      <c r="F43" s="5">
        <v>13</v>
      </c>
      <c r="S43" s="6">
        <f>+D43+F43+H43+J43+L43+N43+P43+R43</f>
        <v>13</v>
      </c>
      <c r="T43" s="6">
        <f>+D43+P43</f>
        <v>0</v>
      </c>
      <c r="U43" s="6">
        <f>+L43+N43</f>
        <v>0</v>
      </c>
      <c r="V43" s="6">
        <f>+H43+J43+R43</f>
        <v>0</v>
      </c>
      <c r="W43" s="6">
        <f>+F43</f>
        <v>13</v>
      </c>
    </row>
    <row r="44" spans="1:23" ht="15">
      <c r="A44" s="21" t="s">
        <v>292</v>
      </c>
      <c r="B44" s="20" t="s">
        <v>10</v>
      </c>
      <c r="E44" s="6">
        <v>16</v>
      </c>
      <c r="F44" s="5">
        <v>15</v>
      </c>
      <c r="G44" s="9">
        <v>19</v>
      </c>
      <c r="H44" s="5">
        <v>12</v>
      </c>
      <c r="I44" s="9">
        <v>6</v>
      </c>
      <c r="J44" s="5">
        <v>40</v>
      </c>
      <c r="K44" s="31" t="s">
        <v>7</v>
      </c>
      <c r="M44" s="31"/>
      <c r="O44" s="31"/>
      <c r="Q44" s="6">
        <v>14</v>
      </c>
      <c r="R44" s="23">
        <v>18</v>
      </c>
      <c r="S44" s="6">
        <f>+D44+F44+H44+J44+L44+N44+P44+R44</f>
        <v>85</v>
      </c>
      <c r="T44" s="6">
        <f>+D44+P44</f>
        <v>0</v>
      </c>
      <c r="U44" s="6">
        <f>+L44+N44</f>
        <v>0</v>
      </c>
      <c r="V44" s="6">
        <f>+H44+J44+R44</f>
        <v>70</v>
      </c>
      <c r="W44" s="6">
        <f>+F44</f>
        <v>15</v>
      </c>
    </row>
    <row r="45" spans="1:23" ht="15">
      <c r="A45" s="21" t="s">
        <v>293</v>
      </c>
      <c r="B45" t="s">
        <v>11</v>
      </c>
      <c r="E45" s="31" t="s">
        <v>358</v>
      </c>
      <c r="G45" s="31">
        <v>49</v>
      </c>
      <c r="I45" s="31">
        <v>40</v>
      </c>
      <c r="K45" s="31"/>
      <c r="M45" s="31"/>
      <c r="O45" s="31"/>
      <c r="Q45" s="7">
        <v>44</v>
      </c>
      <c r="S45" s="6">
        <f>+D45+F45+H45+J45+L45+N45+P45+R45</f>
        <v>0</v>
      </c>
      <c r="T45" s="6">
        <f>+D45+P45</f>
        <v>0</v>
      </c>
      <c r="U45" s="6">
        <f>+L45+N45</f>
        <v>0</v>
      </c>
      <c r="V45" s="6">
        <f>+H45+J45+R45</f>
        <v>0</v>
      </c>
      <c r="W45" s="6">
        <f>+F45</f>
        <v>0</v>
      </c>
    </row>
    <row r="46" spans="1:23" ht="15">
      <c r="A46" s="36" t="s">
        <v>384</v>
      </c>
      <c r="B46" s="36" t="s">
        <v>11</v>
      </c>
      <c r="I46" s="31">
        <v>49</v>
      </c>
      <c r="K46" s="31">
        <v>34</v>
      </c>
      <c r="M46" s="31">
        <v>44</v>
      </c>
      <c r="O46" s="31"/>
      <c r="Q46" s="31"/>
      <c r="S46" s="6">
        <f>+D46+F46+H46+J46+L46+N46+P46+R46</f>
        <v>0</v>
      </c>
      <c r="T46" s="6">
        <f>+D46+P46</f>
        <v>0</v>
      </c>
      <c r="U46" s="6">
        <f>+L46+N46</f>
        <v>0</v>
      </c>
      <c r="V46" s="6">
        <f>+H46+J46+R46</f>
        <v>0</v>
      </c>
      <c r="W46" s="6">
        <f>+F46</f>
        <v>0</v>
      </c>
    </row>
    <row r="47" spans="1:23" ht="15">
      <c r="A47" s="34" t="s">
        <v>377</v>
      </c>
      <c r="B47" t="s">
        <v>11</v>
      </c>
      <c r="G47" s="31">
        <v>63</v>
      </c>
      <c r="I47" s="31" t="s">
        <v>358</v>
      </c>
      <c r="K47" s="31"/>
      <c r="M47" s="31"/>
      <c r="O47" s="31"/>
      <c r="Q47" s="7">
        <v>44</v>
      </c>
      <c r="S47" s="6">
        <f>+D47+F47+H47+J47+L47+N47+P47+R47</f>
        <v>0</v>
      </c>
      <c r="T47" s="6">
        <f>+D47+P47</f>
        <v>0</v>
      </c>
      <c r="U47" s="6">
        <f>+L47+N47</f>
        <v>0</v>
      </c>
      <c r="V47" s="6">
        <f>+H47+J47+R47</f>
        <v>0</v>
      </c>
      <c r="W47" s="6">
        <f>+F47</f>
        <v>0</v>
      </c>
    </row>
    <row r="48" spans="1:23" ht="15">
      <c r="A48" s="21" t="s">
        <v>294</v>
      </c>
      <c r="B48" t="s">
        <v>5</v>
      </c>
      <c r="E48" s="31">
        <v>56</v>
      </c>
      <c r="S48" s="6">
        <f>+D48+F48+H48+J48+L48+N48+P48+R48</f>
        <v>0</v>
      </c>
      <c r="T48" s="6">
        <f>+D48+P48</f>
        <v>0</v>
      </c>
      <c r="U48" s="6">
        <f>+L48+N48</f>
        <v>0</v>
      </c>
      <c r="V48" s="6">
        <f>+H48+J48+R48</f>
        <v>0</v>
      </c>
      <c r="W48" s="6">
        <f>+F48</f>
        <v>0</v>
      </c>
    </row>
    <row r="49" spans="1:23" ht="15">
      <c r="A49" s="36" t="s">
        <v>453</v>
      </c>
      <c r="B49" s="36" t="s">
        <v>1</v>
      </c>
      <c r="M49" s="31">
        <v>38</v>
      </c>
      <c r="O49" s="31"/>
      <c r="Q49" s="31"/>
      <c r="S49" s="6">
        <f>+D49+F49+H49+J49+L49+N49+P49+R49</f>
        <v>0</v>
      </c>
      <c r="T49" s="6">
        <f>+D49+P49</f>
        <v>0</v>
      </c>
      <c r="U49" s="6">
        <f>+L49+N49</f>
        <v>0</v>
      </c>
      <c r="V49" s="6">
        <f>+H49+J49+R49</f>
        <v>0</v>
      </c>
      <c r="W49" s="6">
        <f>+F49</f>
        <v>0</v>
      </c>
    </row>
    <row r="50" spans="1:23" ht="15">
      <c r="A50" s="36" t="s">
        <v>451</v>
      </c>
      <c r="B50" s="36" t="s">
        <v>9</v>
      </c>
      <c r="M50" s="31">
        <v>45</v>
      </c>
      <c r="O50" s="31"/>
      <c r="Q50" s="31"/>
      <c r="S50" s="6">
        <f>+D50+F50+H50+J50+L50+N50+P50+R50</f>
        <v>0</v>
      </c>
      <c r="T50" s="6">
        <f>+D50+P50</f>
        <v>0</v>
      </c>
      <c r="U50" s="6">
        <f>+L50+N50</f>
        <v>0</v>
      </c>
      <c r="V50" s="6">
        <f>+H50+J50+R50</f>
        <v>0</v>
      </c>
      <c r="W50" s="6">
        <f>+F50</f>
        <v>0</v>
      </c>
    </row>
    <row r="51" spans="1:23" ht="15">
      <c r="A51" s="21" t="s">
        <v>295</v>
      </c>
      <c r="B51" t="s">
        <v>11</v>
      </c>
      <c r="E51" s="31">
        <v>36</v>
      </c>
      <c r="G51" s="9">
        <v>20</v>
      </c>
      <c r="H51" s="5">
        <v>11</v>
      </c>
      <c r="I51" s="31">
        <v>31</v>
      </c>
      <c r="K51" s="31"/>
      <c r="M51" s="31"/>
      <c r="O51" s="31"/>
      <c r="Q51" s="7">
        <v>47</v>
      </c>
      <c r="S51" s="6">
        <f>+D51+F51+H51+J51+L51+N51+P51+R51</f>
        <v>11</v>
      </c>
      <c r="T51" s="6">
        <f>+D51+P51</f>
        <v>0</v>
      </c>
      <c r="U51" s="6">
        <f>+L51+N51</f>
        <v>0</v>
      </c>
      <c r="V51" s="6">
        <f>+H51+J51+R51</f>
        <v>11</v>
      </c>
      <c r="W51" s="6">
        <f>+F51</f>
        <v>0</v>
      </c>
    </row>
    <row r="52" spans="1:23" ht="15">
      <c r="A52" s="36" t="s">
        <v>265</v>
      </c>
      <c r="B52" t="s">
        <v>188</v>
      </c>
      <c r="C52" s="31">
        <v>43</v>
      </c>
      <c r="G52" s="7"/>
      <c r="I52" s="7"/>
      <c r="K52" s="7"/>
      <c r="M52" s="7"/>
      <c r="O52" s="7"/>
      <c r="Q52" s="7"/>
      <c r="S52" s="6">
        <f>+D52+F52+H52+J52+L52+N52+P52+R52</f>
        <v>0</v>
      </c>
      <c r="T52" s="6">
        <f>+D52+P52</f>
        <v>0</v>
      </c>
      <c r="U52" s="6">
        <f>+L52+N52</f>
        <v>0</v>
      </c>
      <c r="V52" s="6">
        <f>+H52+J52+R52</f>
        <v>0</v>
      </c>
      <c r="W52" s="6">
        <f>+F52</f>
        <v>0</v>
      </c>
    </row>
    <row r="53" spans="1:23" ht="15">
      <c r="A53" s="36" t="s">
        <v>213</v>
      </c>
      <c r="B53" s="20" t="s">
        <v>8</v>
      </c>
      <c r="C53" s="6">
        <v>9</v>
      </c>
      <c r="D53" s="5">
        <v>29</v>
      </c>
      <c r="O53" s="6">
        <v>11</v>
      </c>
      <c r="P53" s="5">
        <v>24</v>
      </c>
      <c r="S53" s="6">
        <f>+D53+F53+H53+J53+L53+N53+P53+R53</f>
        <v>53</v>
      </c>
      <c r="T53" s="6">
        <f>+D53+P53</f>
        <v>53</v>
      </c>
      <c r="U53" s="6">
        <f>+L53+N53</f>
        <v>0</v>
      </c>
      <c r="V53" s="6">
        <f>+H53+J53+R53</f>
        <v>0</v>
      </c>
      <c r="W53" s="6">
        <f>+F53</f>
        <v>0</v>
      </c>
    </row>
    <row r="54" spans="1:23" ht="15">
      <c r="A54" s="21" t="s">
        <v>296</v>
      </c>
      <c r="B54" s="20" t="s">
        <v>8</v>
      </c>
      <c r="C54" s="22"/>
      <c r="E54" s="6">
        <v>20</v>
      </c>
      <c r="F54" s="5">
        <v>11</v>
      </c>
      <c r="G54" s="31">
        <v>31</v>
      </c>
      <c r="I54" s="31">
        <v>41</v>
      </c>
      <c r="K54" s="31">
        <v>50</v>
      </c>
      <c r="M54" s="31"/>
      <c r="O54" s="31"/>
      <c r="Q54" s="6">
        <v>28</v>
      </c>
      <c r="R54" s="23">
        <v>3</v>
      </c>
      <c r="S54" s="6">
        <f>+D54+F54+H54+J54+L54+N54+P54+R54</f>
        <v>14</v>
      </c>
      <c r="T54" s="6">
        <f>+D54+P54</f>
        <v>0</v>
      </c>
      <c r="U54" s="6">
        <f>+L54+N54</f>
        <v>0</v>
      </c>
      <c r="V54" s="6">
        <f>+H54+J54+R54</f>
        <v>3</v>
      </c>
      <c r="W54" s="6">
        <f>+F54</f>
        <v>11</v>
      </c>
    </row>
    <row r="55" spans="1:23" ht="15">
      <c r="A55" s="36" t="s">
        <v>370</v>
      </c>
      <c r="B55" s="20" t="s">
        <v>14</v>
      </c>
      <c r="G55" s="9">
        <v>30</v>
      </c>
      <c r="H55" s="5">
        <v>1</v>
      </c>
      <c r="I55" s="31" t="s">
        <v>358</v>
      </c>
      <c r="K55" s="31">
        <v>43</v>
      </c>
      <c r="M55" s="31" t="s">
        <v>7</v>
      </c>
      <c r="O55" s="31"/>
      <c r="Q55" s="7" t="s">
        <v>358</v>
      </c>
      <c r="S55" s="6">
        <f>+D55+F55+H55+J55+L55+N55+P55+R55</f>
        <v>1</v>
      </c>
      <c r="T55" s="6">
        <f>+D55+P55</f>
        <v>0</v>
      </c>
      <c r="U55" s="6">
        <f>+L55+N55</f>
        <v>0</v>
      </c>
      <c r="V55" s="6">
        <f>+H55+J55+R55</f>
        <v>1</v>
      </c>
      <c r="W55" s="6">
        <f>+F55</f>
        <v>0</v>
      </c>
    </row>
    <row r="56" spans="1:23" ht="15">
      <c r="A56" s="36" t="s">
        <v>373</v>
      </c>
      <c r="B56" t="s">
        <v>5</v>
      </c>
      <c r="G56" s="31">
        <v>32</v>
      </c>
      <c r="I56" s="9">
        <v>10</v>
      </c>
      <c r="J56" s="5">
        <v>26</v>
      </c>
      <c r="K56" s="6">
        <v>25</v>
      </c>
      <c r="L56" s="5">
        <v>6</v>
      </c>
      <c r="M56" s="31">
        <v>31</v>
      </c>
      <c r="O56" s="31"/>
      <c r="Q56" s="6">
        <v>26</v>
      </c>
      <c r="R56" s="23">
        <v>5</v>
      </c>
      <c r="S56" s="6">
        <f>+D56+F56+H56+J56+L56+N56+P56+R56</f>
        <v>37</v>
      </c>
      <c r="T56" s="6">
        <f>+D56+P56</f>
        <v>0</v>
      </c>
      <c r="U56" s="6">
        <f>+L56+N56</f>
        <v>6</v>
      </c>
      <c r="V56" s="6">
        <f>+H56+J56+R56</f>
        <v>31</v>
      </c>
      <c r="W56" s="6">
        <f>+F56</f>
        <v>0</v>
      </c>
    </row>
    <row r="57" spans="1:23" ht="15">
      <c r="A57" s="36" t="s">
        <v>197</v>
      </c>
      <c r="B57" t="s">
        <v>1</v>
      </c>
      <c r="C57" s="6">
        <v>1</v>
      </c>
      <c r="D57" s="5">
        <v>100</v>
      </c>
      <c r="K57" s="31" t="s">
        <v>7</v>
      </c>
      <c r="M57" s="31" t="s">
        <v>7</v>
      </c>
      <c r="O57" s="7" t="s">
        <v>7</v>
      </c>
      <c r="Q57" s="7"/>
      <c r="S57" s="6">
        <f>+D57+F57+H57+J57+L57+N57+P57+R57</f>
        <v>100</v>
      </c>
      <c r="T57" s="6">
        <f>+D57+P57</f>
        <v>100</v>
      </c>
      <c r="U57" s="6">
        <f>+L57+N57</f>
        <v>0</v>
      </c>
      <c r="V57" s="6">
        <f>+H57+J57+R57</f>
        <v>0</v>
      </c>
      <c r="W57" s="6">
        <f>+F57</f>
        <v>0</v>
      </c>
    </row>
    <row r="58" spans="1:23" ht="15">
      <c r="A58" s="34" t="s">
        <v>249</v>
      </c>
      <c r="B58" t="s">
        <v>11</v>
      </c>
      <c r="C58" s="31">
        <v>49</v>
      </c>
      <c r="G58" s="7"/>
      <c r="S58" s="6">
        <f>+D58+F58+H58+J58+L58+N58+P58+R58</f>
        <v>0</v>
      </c>
      <c r="T58" s="6">
        <f>+D58+P58</f>
        <v>0</v>
      </c>
      <c r="U58" s="6">
        <f>+L58+N58</f>
        <v>0</v>
      </c>
      <c r="V58" s="6">
        <f>+H58+J58+R58</f>
        <v>0</v>
      </c>
      <c r="W58" s="6">
        <f>+F58</f>
        <v>0</v>
      </c>
    </row>
    <row r="59" spans="1:23" ht="15">
      <c r="A59" s="36" t="s">
        <v>449</v>
      </c>
      <c r="B59" s="36" t="s">
        <v>11</v>
      </c>
      <c r="K59" s="31">
        <v>45</v>
      </c>
      <c r="M59" s="31" t="s">
        <v>7</v>
      </c>
      <c r="O59" s="7" t="s">
        <v>7</v>
      </c>
      <c r="Q59" s="7"/>
      <c r="S59" s="6">
        <f>+D59+F59+H59+J59+L59+N59+P59+R59</f>
        <v>0</v>
      </c>
      <c r="T59" s="6">
        <f>+D59+P59</f>
        <v>0</v>
      </c>
      <c r="U59" s="6">
        <f>+L59+N59</f>
        <v>0</v>
      </c>
      <c r="V59" s="6">
        <f>+H59+J59+R59</f>
        <v>0</v>
      </c>
      <c r="W59" s="6">
        <f>+F59</f>
        <v>0</v>
      </c>
    </row>
    <row r="60" spans="1:23" ht="15">
      <c r="A60" s="36" t="s">
        <v>239</v>
      </c>
      <c r="B60" t="s">
        <v>10</v>
      </c>
      <c r="C60" s="31">
        <v>35</v>
      </c>
      <c r="I60" s="7"/>
      <c r="K60" s="7"/>
      <c r="M60" s="7"/>
      <c r="O60" s="7">
        <v>37</v>
      </c>
      <c r="Q60" s="7"/>
      <c r="S60" s="6">
        <f>+D60+F60+H60+J60+L60+N60+P60+R60</f>
        <v>0</v>
      </c>
      <c r="T60" s="6">
        <f>+D60+P60</f>
        <v>0</v>
      </c>
      <c r="U60" s="6">
        <f>+L60+N60</f>
        <v>0</v>
      </c>
      <c r="V60" s="6">
        <f>+H60+J60+R60</f>
        <v>0</v>
      </c>
      <c r="W60" s="6">
        <f>+F60</f>
        <v>0</v>
      </c>
    </row>
    <row r="61" spans="1:23" ht="15">
      <c r="A61" s="21" t="s">
        <v>298</v>
      </c>
      <c r="B61" s="20" t="s">
        <v>5</v>
      </c>
      <c r="E61" s="6">
        <v>17</v>
      </c>
      <c r="F61" s="5">
        <v>14</v>
      </c>
      <c r="I61" s="9">
        <v>22</v>
      </c>
      <c r="J61" s="5">
        <v>9</v>
      </c>
      <c r="K61" s="9"/>
      <c r="M61" s="9"/>
      <c r="O61" s="9"/>
      <c r="Q61" s="22" t="s">
        <v>358</v>
      </c>
      <c r="S61" s="6">
        <f>+D61+F61+H61+J61+L61+N61+P61+R61</f>
        <v>23</v>
      </c>
      <c r="T61" s="6">
        <f>+D61+P61</f>
        <v>0</v>
      </c>
      <c r="U61" s="6">
        <f>+L61+N61</f>
        <v>0</v>
      </c>
      <c r="V61" s="6">
        <f>+H61+J61+R61</f>
        <v>9</v>
      </c>
      <c r="W61" s="6">
        <f>+F61</f>
        <v>14</v>
      </c>
    </row>
    <row r="62" spans="1:23" ht="15">
      <c r="A62" s="21" t="s">
        <v>297</v>
      </c>
      <c r="B62" s="20" t="s">
        <v>8</v>
      </c>
      <c r="E62" s="6">
        <v>28</v>
      </c>
      <c r="F62" s="5">
        <v>3</v>
      </c>
      <c r="G62" s="9">
        <v>1</v>
      </c>
      <c r="H62" s="5">
        <v>100</v>
      </c>
      <c r="I62" s="9">
        <v>21</v>
      </c>
      <c r="J62" s="5">
        <v>10</v>
      </c>
      <c r="K62" s="9"/>
      <c r="M62" s="9"/>
      <c r="O62" s="9"/>
      <c r="Q62" s="6">
        <v>13</v>
      </c>
      <c r="R62" s="23">
        <v>20</v>
      </c>
      <c r="S62" s="6">
        <f>+D62+F62+H62+J62+L62+N62+P62+R62</f>
        <v>133</v>
      </c>
      <c r="T62" s="6">
        <f>+D62+P62</f>
        <v>0</v>
      </c>
      <c r="U62" s="6">
        <f>+L62+N62</f>
        <v>0</v>
      </c>
      <c r="V62" s="6">
        <f>+H62+J62+R62</f>
        <v>130</v>
      </c>
      <c r="W62" s="6">
        <f>+F62</f>
        <v>3</v>
      </c>
    </row>
    <row r="63" spans="1:23" ht="15">
      <c r="A63" s="21" t="s">
        <v>299</v>
      </c>
      <c r="B63" s="20" t="s">
        <v>9</v>
      </c>
      <c r="E63" s="6">
        <v>24</v>
      </c>
      <c r="F63" s="5">
        <v>7</v>
      </c>
      <c r="G63" s="9">
        <v>16</v>
      </c>
      <c r="H63" s="5">
        <v>15</v>
      </c>
      <c r="I63" s="9">
        <v>29</v>
      </c>
      <c r="J63" s="5">
        <v>2</v>
      </c>
      <c r="K63" s="31" t="s">
        <v>7</v>
      </c>
      <c r="M63" s="31"/>
      <c r="O63" s="31"/>
      <c r="Q63" s="6">
        <v>3</v>
      </c>
      <c r="R63" s="23">
        <v>60</v>
      </c>
      <c r="S63" s="6">
        <f>+D63+F63+H63+J63+L63+N63+P63+R63</f>
        <v>84</v>
      </c>
      <c r="T63" s="6">
        <f>+D63+P63</f>
        <v>0</v>
      </c>
      <c r="U63" s="6">
        <f>+L63+N63</f>
        <v>0</v>
      </c>
      <c r="V63" s="6">
        <f>+H63+J63+R63</f>
        <v>77</v>
      </c>
      <c r="W63" s="6">
        <f>+F63</f>
        <v>7</v>
      </c>
    </row>
    <row r="64" spans="1:23" ht="15">
      <c r="A64" s="36" t="s">
        <v>432</v>
      </c>
      <c r="B64" s="36" t="s">
        <v>10</v>
      </c>
      <c r="K64" s="31">
        <v>35</v>
      </c>
      <c r="M64" s="6">
        <v>27</v>
      </c>
      <c r="N64" s="5">
        <v>4</v>
      </c>
      <c r="S64" s="6">
        <f>+D64+F64+H64+J64+L64+N64+P64+R64</f>
        <v>4</v>
      </c>
      <c r="T64" s="6">
        <f>+D64+P64</f>
        <v>0</v>
      </c>
      <c r="U64" s="6">
        <f>+L64+N64</f>
        <v>4</v>
      </c>
      <c r="V64" s="6">
        <f>+H64+J64+R64</f>
        <v>0</v>
      </c>
      <c r="W64" s="6">
        <f>+F64</f>
        <v>0</v>
      </c>
    </row>
    <row r="65" spans="1:23" ht="15">
      <c r="A65" s="16" t="s">
        <v>199</v>
      </c>
      <c r="B65" s="20" t="s">
        <v>3</v>
      </c>
      <c r="C65" s="6">
        <v>11</v>
      </c>
      <c r="D65" s="5">
        <v>24</v>
      </c>
      <c r="O65" s="7" t="s">
        <v>7</v>
      </c>
      <c r="Q65" s="7"/>
      <c r="S65" s="6">
        <f>+D65+F65+H65+J65+L65+N65+P65+R65</f>
        <v>24</v>
      </c>
      <c r="T65" s="6">
        <f>+D65+P65</f>
        <v>24</v>
      </c>
      <c r="U65" s="6">
        <f>+L65+N65</f>
        <v>0</v>
      </c>
      <c r="V65" s="6">
        <f>+H65+J65+R65</f>
        <v>0</v>
      </c>
      <c r="W65" s="6">
        <f>+F65</f>
        <v>0</v>
      </c>
    </row>
    <row r="66" spans="1:23" ht="15">
      <c r="A66" s="36" t="s">
        <v>245</v>
      </c>
      <c r="B66" s="20" t="s">
        <v>15</v>
      </c>
      <c r="C66" s="6">
        <v>28</v>
      </c>
      <c r="K66" s="31">
        <v>49</v>
      </c>
      <c r="M66" s="31">
        <v>36</v>
      </c>
      <c r="O66" s="7">
        <v>41</v>
      </c>
      <c r="Q66" s="7"/>
      <c r="S66" s="6">
        <f>+D66+F66+H66+J66+L66+N66+P66+R66</f>
        <v>0</v>
      </c>
      <c r="T66" s="6">
        <f>+D66+P66</f>
        <v>0</v>
      </c>
      <c r="U66" s="6">
        <f>+L66+N66</f>
        <v>0</v>
      </c>
      <c r="V66" s="6">
        <f>+H66+J66+R66</f>
        <v>0</v>
      </c>
      <c r="W66" s="6">
        <f>+F66</f>
        <v>0</v>
      </c>
    </row>
    <row r="67" spans="1:23" ht="15">
      <c r="A67" s="21" t="s">
        <v>300</v>
      </c>
      <c r="B67" s="20" t="s">
        <v>10</v>
      </c>
      <c r="E67" s="31">
        <v>34</v>
      </c>
      <c r="G67" s="9">
        <v>13</v>
      </c>
      <c r="H67" s="5">
        <v>20</v>
      </c>
      <c r="I67" s="9">
        <v>17</v>
      </c>
      <c r="J67" s="5">
        <v>14</v>
      </c>
      <c r="K67" s="9"/>
      <c r="M67" s="9"/>
      <c r="O67" s="9"/>
      <c r="Q67" s="6">
        <v>7</v>
      </c>
      <c r="R67" s="23">
        <v>36</v>
      </c>
      <c r="S67" s="6">
        <f>+D67+F67+H67+J67+L67+N67+P67+R67</f>
        <v>70</v>
      </c>
      <c r="T67" s="6">
        <f>+D67+P67</f>
        <v>0</v>
      </c>
      <c r="U67" s="6">
        <f>+L67+N67</f>
        <v>0</v>
      </c>
      <c r="V67" s="6">
        <f>+H67+J67+R67</f>
        <v>70</v>
      </c>
      <c r="W67" s="6">
        <f>+F67</f>
        <v>0</v>
      </c>
    </row>
    <row r="68" spans="1:23" ht="15">
      <c r="A68" s="21" t="s">
        <v>301</v>
      </c>
      <c r="B68" t="s">
        <v>9</v>
      </c>
      <c r="E68" s="31">
        <v>47</v>
      </c>
      <c r="G68" s="31">
        <v>54</v>
      </c>
      <c r="I68" s="31">
        <v>48</v>
      </c>
      <c r="K68" s="31"/>
      <c r="M68" s="31"/>
      <c r="O68" s="31"/>
      <c r="Q68" s="7">
        <v>46</v>
      </c>
      <c r="S68" s="6">
        <f>+D68+F68+H68+J68+L68+N68+P68+R68</f>
        <v>0</v>
      </c>
      <c r="T68" s="6">
        <f>+D68+P68</f>
        <v>0</v>
      </c>
      <c r="U68" s="6">
        <f>+L68+N68</f>
        <v>0</v>
      </c>
      <c r="V68" s="6">
        <f>+H68+J68+R68</f>
        <v>0</v>
      </c>
      <c r="W68" s="6">
        <f>+F68</f>
        <v>0</v>
      </c>
    </row>
    <row r="69" spans="1:23" ht="15">
      <c r="A69" s="36" t="s">
        <v>196</v>
      </c>
      <c r="B69" t="s">
        <v>5</v>
      </c>
      <c r="C69" s="31" t="s">
        <v>7</v>
      </c>
      <c r="O69" s="7" t="s">
        <v>7</v>
      </c>
      <c r="Q69" s="7"/>
      <c r="S69" s="6">
        <f>+D69+F69+H69+J69+L69+N69+P69+R69</f>
        <v>0</v>
      </c>
      <c r="T69" s="6">
        <f>+D69+P69</f>
        <v>0</v>
      </c>
      <c r="U69" s="6">
        <f>+L69+N69</f>
        <v>0</v>
      </c>
      <c r="V69" s="6">
        <f>+H69+J69+R69</f>
        <v>0</v>
      </c>
      <c r="W69" s="6">
        <f>+F69</f>
        <v>0</v>
      </c>
    </row>
    <row r="70" spans="1:23" ht="15">
      <c r="A70" s="36" t="s">
        <v>201</v>
      </c>
      <c r="B70" s="20" t="s">
        <v>5</v>
      </c>
      <c r="C70" s="31" t="s">
        <v>7</v>
      </c>
      <c r="I70" s="7"/>
      <c r="K70" s="6">
        <v>3</v>
      </c>
      <c r="L70" s="5">
        <v>60</v>
      </c>
      <c r="M70" s="6">
        <v>6</v>
      </c>
      <c r="N70" s="5">
        <v>40</v>
      </c>
      <c r="O70" s="6">
        <v>1</v>
      </c>
      <c r="P70" s="5">
        <v>100</v>
      </c>
      <c r="S70" s="6">
        <f>+D70+F70+H70+J70+L70+N70+P70+R70</f>
        <v>200</v>
      </c>
      <c r="T70" s="6">
        <f>+D70+P70</f>
        <v>100</v>
      </c>
      <c r="U70" s="6">
        <f>+L70+N70</f>
        <v>100</v>
      </c>
      <c r="V70" s="6">
        <f>+H70+J70+R70</f>
        <v>0</v>
      </c>
      <c r="W70" s="6">
        <f>+F70</f>
        <v>0</v>
      </c>
    </row>
    <row r="71" spans="1:23" ht="15">
      <c r="A71" s="3" t="s">
        <v>302</v>
      </c>
      <c r="B71" s="20" t="s">
        <v>8</v>
      </c>
      <c r="E71" s="31" t="s">
        <v>356</v>
      </c>
      <c r="Q71" s="7">
        <v>37</v>
      </c>
      <c r="S71" s="6">
        <f>+D71+F71+H71+J71+L71+N71+P71+R71</f>
        <v>0</v>
      </c>
      <c r="T71" s="6">
        <f>+D71+P71</f>
        <v>0</v>
      </c>
      <c r="U71" s="6">
        <f>+L71+N71</f>
        <v>0</v>
      </c>
      <c r="V71" s="6">
        <f>+H71+J71+R71</f>
        <v>0</v>
      </c>
      <c r="W71" s="6">
        <f>+F71</f>
        <v>0</v>
      </c>
    </row>
    <row r="72" spans="1:23" ht="15">
      <c r="A72" s="36" t="s">
        <v>258</v>
      </c>
      <c r="B72" s="20" t="s">
        <v>187</v>
      </c>
      <c r="C72" s="31">
        <v>42</v>
      </c>
      <c r="M72" s="31">
        <v>46</v>
      </c>
      <c r="O72" s="7">
        <v>45</v>
      </c>
      <c r="Q72" s="7"/>
      <c r="S72" s="6">
        <f>+D72+F72+H72+J72+L72+N72+P72+R72</f>
        <v>0</v>
      </c>
      <c r="T72" s="6">
        <f>+D72+P72</f>
        <v>0</v>
      </c>
      <c r="U72" s="6">
        <f>+L72+N72</f>
        <v>0</v>
      </c>
      <c r="V72" s="6">
        <f>+H72+J72+R72</f>
        <v>0</v>
      </c>
      <c r="W72" s="6">
        <f>+F72</f>
        <v>0</v>
      </c>
    </row>
    <row r="73" spans="1:23" ht="15">
      <c r="A73" s="36" t="s">
        <v>220</v>
      </c>
      <c r="B73" t="s">
        <v>5</v>
      </c>
      <c r="C73" s="6">
        <v>27</v>
      </c>
      <c r="D73" s="5">
        <v>4</v>
      </c>
      <c r="I73" s="7"/>
      <c r="K73" s="7"/>
      <c r="M73" s="7"/>
      <c r="O73" s="6">
        <v>24</v>
      </c>
      <c r="S73" s="6">
        <f>+D73+F73+H73+J73+L73+N73+P73+R73</f>
        <v>4</v>
      </c>
      <c r="T73" s="6">
        <f>+D73+P73</f>
        <v>4</v>
      </c>
      <c r="U73" s="6">
        <f>+L73+N73</f>
        <v>0</v>
      </c>
      <c r="V73" s="6">
        <f>+H73+J73+R73</f>
        <v>0</v>
      </c>
      <c r="W73" s="6">
        <f>+F73</f>
        <v>0</v>
      </c>
    </row>
    <row r="74" spans="1:23" ht="15">
      <c r="A74" s="21" t="s">
        <v>303</v>
      </c>
      <c r="B74" t="s">
        <v>9</v>
      </c>
      <c r="E74" s="6">
        <v>11</v>
      </c>
      <c r="F74" s="5">
        <v>24</v>
      </c>
      <c r="G74" s="31">
        <v>33</v>
      </c>
      <c r="Q74" s="7">
        <v>41</v>
      </c>
      <c r="S74" s="6">
        <f>+D74+F74+H74+J74+L74+N74+P74+R74</f>
        <v>24</v>
      </c>
      <c r="T74" s="6">
        <f>+D74+P74</f>
        <v>0</v>
      </c>
      <c r="U74" s="6">
        <f>+L74+N74</f>
        <v>0</v>
      </c>
      <c r="V74" s="6">
        <f>+H74+J74+R74</f>
        <v>0</v>
      </c>
      <c r="W74" s="6">
        <f>+F74</f>
        <v>24</v>
      </c>
    </row>
    <row r="75" spans="1:23" ht="15">
      <c r="A75" s="36" t="s">
        <v>210</v>
      </c>
      <c r="B75" t="s">
        <v>185</v>
      </c>
      <c r="C75" s="31">
        <v>39</v>
      </c>
      <c r="I75" s="7"/>
      <c r="K75" s="7"/>
      <c r="M75" s="7"/>
      <c r="O75" s="7">
        <v>33</v>
      </c>
      <c r="Q75" s="7"/>
      <c r="S75" s="6">
        <f>+D75+F75+H75+J75+L75+N75+P75+R75</f>
        <v>0</v>
      </c>
      <c r="T75" s="6">
        <f>+D75+P75</f>
        <v>0</v>
      </c>
      <c r="U75" s="6">
        <f>+L75+N75</f>
        <v>0</v>
      </c>
      <c r="V75" s="6">
        <f>+H75+J75+R75</f>
        <v>0</v>
      </c>
      <c r="W75" s="6">
        <f>+F75</f>
        <v>0</v>
      </c>
    </row>
    <row r="76" spans="1:23" ht="15">
      <c r="A76" s="21" t="s">
        <v>304</v>
      </c>
      <c r="B76" s="20" t="s">
        <v>10</v>
      </c>
      <c r="C76" s="22"/>
      <c r="E76" s="6">
        <v>23</v>
      </c>
      <c r="F76" s="5">
        <v>8</v>
      </c>
      <c r="G76" s="9">
        <v>6</v>
      </c>
      <c r="H76" s="5">
        <v>40</v>
      </c>
      <c r="I76" s="9">
        <v>4</v>
      </c>
      <c r="J76" s="5">
        <v>50</v>
      </c>
      <c r="K76" s="31">
        <v>37</v>
      </c>
      <c r="M76" s="31"/>
      <c r="O76" s="31"/>
      <c r="Q76" s="6">
        <v>27</v>
      </c>
      <c r="R76" s="23">
        <v>4</v>
      </c>
      <c r="S76" s="6">
        <f>+D76+F76+H76+J76+L76+N76+P76+R76</f>
        <v>102</v>
      </c>
      <c r="T76" s="6">
        <f>+D76+P76</f>
        <v>0</v>
      </c>
      <c r="U76" s="6">
        <f>+L76+N76</f>
        <v>0</v>
      </c>
      <c r="V76" s="6">
        <f>+H76+J76+R76</f>
        <v>94</v>
      </c>
      <c r="W76" s="6">
        <f>+F76</f>
        <v>8</v>
      </c>
    </row>
    <row r="77" spans="1:23" ht="15">
      <c r="A77" s="21" t="s">
        <v>306</v>
      </c>
      <c r="B77" s="20" t="s">
        <v>8</v>
      </c>
      <c r="E77" s="6">
        <v>7</v>
      </c>
      <c r="F77" s="5">
        <v>36</v>
      </c>
      <c r="G77" s="9">
        <v>2</v>
      </c>
      <c r="H77" s="5">
        <v>80</v>
      </c>
      <c r="I77" s="9">
        <v>23</v>
      </c>
      <c r="J77" s="5">
        <v>8</v>
      </c>
      <c r="K77" s="6" t="s">
        <v>19</v>
      </c>
      <c r="M77" s="6">
        <v>4</v>
      </c>
      <c r="N77" s="5">
        <v>50</v>
      </c>
      <c r="Q77" s="6">
        <v>8</v>
      </c>
      <c r="R77" s="23">
        <v>32</v>
      </c>
      <c r="S77" s="6">
        <f>+D77+F77+H77+J77+L77+N77+P77+R77</f>
        <v>206</v>
      </c>
      <c r="T77" s="6">
        <f>+D77+P77</f>
        <v>0</v>
      </c>
      <c r="U77" s="6">
        <f>+L77+N77</f>
        <v>50</v>
      </c>
      <c r="V77" s="6">
        <f>+H77+J77+R77</f>
        <v>120</v>
      </c>
      <c r="W77" s="6">
        <f>+F77</f>
        <v>36</v>
      </c>
    </row>
    <row r="78" spans="1:23" ht="15">
      <c r="A78" s="36" t="s">
        <v>223</v>
      </c>
      <c r="B78" s="20" t="s">
        <v>15</v>
      </c>
      <c r="C78" s="31">
        <v>34</v>
      </c>
      <c r="E78" s="31" t="s">
        <v>356</v>
      </c>
      <c r="G78" s="31">
        <v>34</v>
      </c>
      <c r="I78" s="9">
        <v>14</v>
      </c>
      <c r="J78" s="5">
        <v>18</v>
      </c>
      <c r="K78" s="6">
        <v>2</v>
      </c>
      <c r="L78" s="5">
        <v>80</v>
      </c>
      <c r="M78" s="6">
        <v>10</v>
      </c>
      <c r="N78" s="5">
        <v>26</v>
      </c>
      <c r="O78" s="6">
        <v>17</v>
      </c>
      <c r="P78" s="5">
        <v>14</v>
      </c>
      <c r="Q78" s="6">
        <v>29</v>
      </c>
      <c r="R78" s="23">
        <v>2</v>
      </c>
      <c r="S78" s="6">
        <f>+D78+F78+H78+J78+L78+N78+P78+R78</f>
        <v>140</v>
      </c>
      <c r="T78" s="6">
        <f>+D78+P78</f>
        <v>14</v>
      </c>
      <c r="U78" s="6">
        <f>+L78+N78</f>
        <v>106</v>
      </c>
      <c r="V78" s="6">
        <f>+H78+J78+R78</f>
        <v>20</v>
      </c>
      <c r="W78" s="6">
        <f>+F78</f>
        <v>0</v>
      </c>
    </row>
    <row r="79" spans="1:23" ht="15">
      <c r="A79" s="36" t="s">
        <v>198</v>
      </c>
      <c r="B79" s="20" t="s">
        <v>9</v>
      </c>
      <c r="C79" s="31" t="s">
        <v>7</v>
      </c>
      <c r="O79" s="6" t="s">
        <v>19</v>
      </c>
      <c r="S79" s="6">
        <f>+D79+F79+H79+J79+L79+N79+P79+R79</f>
        <v>0</v>
      </c>
      <c r="T79" s="6">
        <f>+D79+P79</f>
        <v>0</v>
      </c>
      <c r="U79" s="6">
        <f>+L79+N79</f>
        <v>0</v>
      </c>
      <c r="V79" s="6">
        <f>+H79+J79+R79</f>
        <v>0</v>
      </c>
      <c r="W79" s="6">
        <f>+F79</f>
        <v>0</v>
      </c>
    </row>
    <row r="80" spans="1:23" ht="15">
      <c r="A80" s="21" t="s">
        <v>305</v>
      </c>
      <c r="B80" t="s">
        <v>3</v>
      </c>
      <c r="E80" s="31">
        <v>64</v>
      </c>
      <c r="G80" s="9">
        <v>7</v>
      </c>
      <c r="H80" s="5">
        <v>36</v>
      </c>
      <c r="I80" s="9">
        <v>28</v>
      </c>
      <c r="J80" s="5">
        <v>3</v>
      </c>
      <c r="K80" s="9"/>
      <c r="M80" s="9"/>
      <c r="O80" s="9"/>
      <c r="Q80" s="6">
        <v>17</v>
      </c>
      <c r="R80" s="23">
        <v>14</v>
      </c>
      <c r="S80" s="6">
        <f>+D80+F80+H80+J80+L80+N80+P80+R80</f>
        <v>53</v>
      </c>
      <c r="T80" s="6">
        <f>+D80+P80</f>
        <v>0</v>
      </c>
      <c r="U80" s="6">
        <f>+L80+N80</f>
        <v>0</v>
      </c>
      <c r="V80" s="6">
        <f>+H80+J80+R80</f>
        <v>53</v>
      </c>
      <c r="W80" s="6">
        <f>+F80</f>
        <v>0</v>
      </c>
    </row>
    <row r="81" spans="1:23" ht="15">
      <c r="A81" s="36" t="s">
        <v>442</v>
      </c>
      <c r="B81" s="36" t="s">
        <v>14</v>
      </c>
      <c r="K81" s="31">
        <v>46</v>
      </c>
      <c r="M81" s="31">
        <v>33</v>
      </c>
      <c r="O81" s="31"/>
      <c r="Q81" s="31"/>
      <c r="S81" s="6">
        <f>+D81+F81+H81+J81+L81+N81+P81+R81</f>
        <v>0</v>
      </c>
      <c r="T81" s="6">
        <f>+D81+P81</f>
        <v>0</v>
      </c>
      <c r="U81" s="6">
        <f>+L81+N81</f>
        <v>0</v>
      </c>
      <c r="V81" s="6">
        <f>+H81+J81+R81</f>
        <v>0</v>
      </c>
      <c r="W81" s="6">
        <f>+F81</f>
        <v>0</v>
      </c>
    </row>
    <row r="82" spans="1:23" ht="15">
      <c r="A82" s="21" t="s">
        <v>307</v>
      </c>
      <c r="B82" s="20" t="s">
        <v>14</v>
      </c>
      <c r="C82" s="22"/>
      <c r="E82" s="6">
        <v>27</v>
      </c>
      <c r="F82" s="5">
        <v>4</v>
      </c>
      <c r="G82" s="9">
        <v>25</v>
      </c>
      <c r="H82" s="5">
        <v>6</v>
      </c>
      <c r="I82" s="31">
        <v>32</v>
      </c>
      <c r="K82" s="31"/>
      <c r="M82" s="31"/>
      <c r="O82" s="31"/>
      <c r="Q82" s="6">
        <v>22</v>
      </c>
      <c r="R82" s="23">
        <v>9</v>
      </c>
      <c r="S82" s="6">
        <f>+D82+F82+H82+J82+L82+N82+P82+R82</f>
        <v>19</v>
      </c>
      <c r="T82" s="6">
        <f>+D82+P82</f>
        <v>0</v>
      </c>
      <c r="U82" s="6">
        <f>+L82+N82</f>
        <v>0</v>
      </c>
      <c r="V82" s="6">
        <f>+H82+J82+R82</f>
        <v>15</v>
      </c>
      <c r="W82" s="6">
        <f>+F82</f>
        <v>4</v>
      </c>
    </row>
    <row r="83" spans="1:23" ht="15">
      <c r="A83" s="36" t="s">
        <v>260</v>
      </c>
      <c r="B83" s="20" t="s">
        <v>11</v>
      </c>
      <c r="C83" s="31" t="s">
        <v>7</v>
      </c>
      <c r="K83" s="6">
        <v>23</v>
      </c>
      <c r="L83" s="5">
        <v>8</v>
      </c>
      <c r="M83" s="31">
        <v>32</v>
      </c>
      <c r="O83" s="31"/>
      <c r="Q83" s="31"/>
      <c r="S83" s="6">
        <f>+D83+F83+H83+J83+L83+N83+P83+R83</f>
        <v>8</v>
      </c>
      <c r="T83" s="6">
        <f>+D83+P83</f>
        <v>0</v>
      </c>
      <c r="U83" s="6">
        <f>+L83+N83</f>
        <v>8</v>
      </c>
      <c r="V83" s="6">
        <f>+H83+J83+R83</f>
        <v>0</v>
      </c>
      <c r="W83" s="6">
        <f>+F83</f>
        <v>0</v>
      </c>
    </row>
    <row r="84" spans="1:23" ht="15">
      <c r="A84" s="36" t="s">
        <v>433</v>
      </c>
      <c r="B84" s="36" t="s">
        <v>15</v>
      </c>
      <c r="K84" s="6">
        <v>10</v>
      </c>
      <c r="L84" s="5">
        <v>26</v>
      </c>
      <c r="M84" s="6">
        <v>18</v>
      </c>
      <c r="N84" s="5">
        <v>13</v>
      </c>
      <c r="S84" s="6">
        <f>+D84+F84+H84+J84+L84+N84+P84+R84</f>
        <v>39</v>
      </c>
      <c r="T84" s="6">
        <f>+D84+P84</f>
        <v>0</v>
      </c>
      <c r="U84" s="6">
        <f>+L84+N84</f>
        <v>39</v>
      </c>
      <c r="V84" s="6">
        <f>+H84+J84+R84</f>
        <v>0</v>
      </c>
      <c r="W84" s="6">
        <f>+F84</f>
        <v>0</v>
      </c>
    </row>
    <row r="85" spans="1:23" ht="15">
      <c r="A85" s="36" t="s">
        <v>244</v>
      </c>
      <c r="B85" s="20" t="s">
        <v>11</v>
      </c>
      <c r="C85" s="31" t="s">
        <v>7</v>
      </c>
      <c r="K85" s="31">
        <v>55</v>
      </c>
      <c r="M85" s="31"/>
      <c r="O85" s="7">
        <v>50</v>
      </c>
      <c r="Q85" s="7"/>
      <c r="S85" s="6">
        <f>+D85+F85+H85+J85+L85+N85+P85+R85</f>
        <v>0</v>
      </c>
      <c r="T85" s="6">
        <f>+D85+P85</f>
        <v>0</v>
      </c>
      <c r="U85" s="6">
        <f>+L85+N85</f>
        <v>0</v>
      </c>
      <c r="V85" s="6">
        <f>+H85+J85+R85</f>
        <v>0</v>
      </c>
      <c r="W85" s="6">
        <f>+F85</f>
        <v>0</v>
      </c>
    </row>
    <row r="86" spans="1:23" ht="15">
      <c r="A86" s="21" t="s">
        <v>308</v>
      </c>
      <c r="B86" t="s">
        <v>13</v>
      </c>
      <c r="C86" s="22"/>
      <c r="E86" s="6">
        <v>29</v>
      </c>
      <c r="F86" s="5">
        <v>2</v>
      </c>
      <c r="G86" s="9">
        <v>26</v>
      </c>
      <c r="H86" s="5">
        <v>5</v>
      </c>
      <c r="I86" s="9">
        <v>20</v>
      </c>
      <c r="J86" s="5">
        <v>11</v>
      </c>
      <c r="K86" s="9"/>
      <c r="M86" s="9"/>
      <c r="O86" s="9"/>
      <c r="Q86" s="6">
        <v>2</v>
      </c>
      <c r="R86" s="23">
        <v>80</v>
      </c>
      <c r="S86" s="6">
        <f>+D86+F86+H86+J86+L86+N86+P86+R86</f>
        <v>98</v>
      </c>
      <c r="T86" s="6">
        <f>+D86+P86</f>
        <v>0</v>
      </c>
      <c r="U86" s="6">
        <f>+L86+N86</f>
        <v>0</v>
      </c>
      <c r="V86" s="6">
        <f>+H86+J86+R86</f>
        <v>96</v>
      </c>
      <c r="W86" s="6">
        <f>+F86</f>
        <v>2</v>
      </c>
    </row>
    <row r="87" spans="1:23" ht="15">
      <c r="A87" s="36" t="s">
        <v>446</v>
      </c>
      <c r="B87" s="42" t="s">
        <v>423</v>
      </c>
      <c r="K87" s="31">
        <v>60</v>
      </c>
      <c r="M87" s="31"/>
      <c r="O87" s="31"/>
      <c r="Q87" s="31"/>
      <c r="S87" s="6">
        <f>+D87+F87+H87+J87+L87+N87+P87+R87</f>
        <v>0</v>
      </c>
      <c r="T87" s="6">
        <f>+D87+P87</f>
        <v>0</v>
      </c>
      <c r="U87" s="6">
        <f>+L87+N87</f>
        <v>0</v>
      </c>
      <c r="V87" s="6">
        <f>+H87+J87+R87</f>
        <v>0</v>
      </c>
      <c r="W87" s="6">
        <f>+F87</f>
        <v>0</v>
      </c>
    </row>
    <row r="88" spans="1:23" ht="15">
      <c r="A88" s="21" t="s">
        <v>309</v>
      </c>
      <c r="B88" s="20" t="s">
        <v>14</v>
      </c>
      <c r="E88" s="31">
        <v>53</v>
      </c>
      <c r="S88" s="6">
        <f>+D88+F88+H88+J88+L88+N88+P88+R88</f>
        <v>0</v>
      </c>
      <c r="T88" s="6">
        <f>+D88+P88</f>
        <v>0</v>
      </c>
      <c r="U88" s="6">
        <f>+L88+N88</f>
        <v>0</v>
      </c>
      <c r="V88" s="6">
        <f>+H88+J88+R88</f>
        <v>0</v>
      </c>
      <c r="W88" s="6">
        <f>+F88</f>
        <v>0</v>
      </c>
    </row>
    <row r="89" spans="1:23" ht="15">
      <c r="A89" s="21" t="s">
        <v>310</v>
      </c>
      <c r="B89" s="20" t="s">
        <v>10</v>
      </c>
      <c r="E89" s="31">
        <v>39</v>
      </c>
      <c r="G89" s="31">
        <v>59</v>
      </c>
      <c r="I89" s="31">
        <v>37</v>
      </c>
      <c r="K89" s="31"/>
      <c r="M89" s="31"/>
      <c r="O89" s="31"/>
      <c r="Q89" s="31"/>
      <c r="S89" s="6">
        <f>+D89+F89+H89+J89+L89+N89+P89+R89</f>
        <v>0</v>
      </c>
      <c r="T89" s="6">
        <f>+D89+P89</f>
        <v>0</v>
      </c>
      <c r="U89" s="6">
        <f>+L89+N89</f>
        <v>0</v>
      </c>
      <c r="V89" s="6">
        <f>+H89+J89+R89</f>
        <v>0</v>
      </c>
      <c r="W89" s="6">
        <f>+F89</f>
        <v>0</v>
      </c>
    </row>
    <row r="90" spans="1:23" ht="15">
      <c r="A90" s="36" t="s">
        <v>193</v>
      </c>
      <c r="B90" s="20" t="s">
        <v>128</v>
      </c>
      <c r="C90" s="6">
        <v>3</v>
      </c>
      <c r="D90" s="5">
        <v>60</v>
      </c>
      <c r="E90" s="6">
        <v>11</v>
      </c>
      <c r="F90" s="5">
        <v>24</v>
      </c>
      <c r="G90" s="9">
        <v>22</v>
      </c>
      <c r="H90" s="5">
        <v>9</v>
      </c>
      <c r="I90" s="9">
        <v>11</v>
      </c>
      <c r="J90" s="5">
        <v>24</v>
      </c>
      <c r="K90" s="6">
        <v>18</v>
      </c>
      <c r="L90" s="5">
        <v>13</v>
      </c>
      <c r="M90" s="6">
        <v>19</v>
      </c>
      <c r="N90" s="5">
        <v>12</v>
      </c>
      <c r="O90" s="6">
        <v>18</v>
      </c>
      <c r="P90" s="5">
        <v>13</v>
      </c>
      <c r="Q90" s="6">
        <v>18</v>
      </c>
      <c r="R90" s="23">
        <v>13</v>
      </c>
      <c r="S90" s="6">
        <f>+D90+F90+H90+J90+L90+N90+P90+R90</f>
        <v>168</v>
      </c>
      <c r="T90" s="6">
        <f>+D90+P90</f>
        <v>73</v>
      </c>
      <c r="U90" s="6">
        <f>+L90+N90</f>
        <v>25</v>
      </c>
      <c r="V90" s="6">
        <f>+H90+J90+R90</f>
        <v>46</v>
      </c>
      <c r="W90" s="6">
        <f>+F90</f>
        <v>24</v>
      </c>
    </row>
    <row r="91" spans="1:23" ht="15">
      <c r="A91" s="34" t="s">
        <v>268</v>
      </c>
      <c r="B91" s="20" t="s">
        <v>4</v>
      </c>
      <c r="C91" s="31">
        <v>47</v>
      </c>
      <c r="S91" s="6">
        <f>+D91+F91+H91+J91+L91+N91+P91+R91</f>
        <v>0</v>
      </c>
      <c r="T91" s="6">
        <f>+D91+P91</f>
        <v>0</v>
      </c>
      <c r="U91" s="6">
        <f>+L91+N91</f>
        <v>0</v>
      </c>
      <c r="V91" s="6">
        <f>+H91+J91+R91</f>
        <v>0</v>
      </c>
      <c r="W91" s="6">
        <f>+F91</f>
        <v>0</v>
      </c>
    </row>
    <row r="92" spans="1:23" ht="15">
      <c r="A92" s="36" t="s">
        <v>374</v>
      </c>
      <c r="B92" t="s">
        <v>14</v>
      </c>
      <c r="G92" s="31">
        <v>45</v>
      </c>
      <c r="I92" s="9">
        <v>26</v>
      </c>
      <c r="J92" s="5">
        <v>5</v>
      </c>
      <c r="K92" s="9"/>
      <c r="M92" s="9"/>
      <c r="O92" s="9"/>
      <c r="Q92" s="7">
        <v>50</v>
      </c>
      <c r="S92" s="6">
        <f>+D92+F92+H92+J92+L92+N92+P92+R92</f>
        <v>5</v>
      </c>
      <c r="T92" s="6">
        <f>+D92+P92</f>
        <v>0</v>
      </c>
      <c r="U92" s="6">
        <f>+L92+N92</f>
        <v>0</v>
      </c>
      <c r="V92" s="6">
        <f>+H92+J92+R92</f>
        <v>5</v>
      </c>
      <c r="W92" s="6">
        <f>+F92</f>
        <v>0</v>
      </c>
    </row>
    <row r="93" spans="1:23" ht="15">
      <c r="A93" s="21" t="s">
        <v>311</v>
      </c>
      <c r="B93" t="s">
        <v>5</v>
      </c>
      <c r="E93" s="6">
        <v>6</v>
      </c>
      <c r="F93" s="5">
        <v>40</v>
      </c>
      <c r="G93" s="9">
        <v>11</v>
      </c>
      <c r="H93" s="5">
        <v>24</v>
      </c>
      <c r="I93" s="9">
        <v>15</v>
      </c>
      <c r="J93" s="5">
        <v>16</v>
      </c>
      <c r="K93" s="9"/>
      <c r="M93" s="9"/>
      <c r="O93" s="9"/>
      <c r="Q93" s="6">
        <v>10</v>
      </c>
      <c r="R93" s="23">
        <v>26</v>
      </c>
      <c r="S93" s="6">
        <f>+D93+F93+H93+J93+L93+N93+P93+R93</f>
        <v>106</v>
      </c>
      <c r="T93" s="6">
        <f>+D93+P93</f>
        <v>0</v>
      </c>
      <c r="U93" s="6">
        <f>+L93+N93</f>
        <v>0</v>
      </c>
      <c r="V93" s="6">
        <f>+H93+J93+R93</f>
        <v>66</v>
      </c>
      <c r="W93" s="6">
        <f>+F93</f>
        <v>40</v>
      </c>
    </row>
    <row r="94" spans="1:23" ht="15">
      <c r="A94" s="36" t="s">
        <v>440</v>
      </c>
      <c r="B94" s="36" t="s">
        <v>4</v>
      </c>
      <c r="K94" s="31">
        <v>39</v>
      </c>
      <c r="M94" s="31" t="s">
        <v>7</v>
      </c>
      <c r="O94" s="7">
        <v>40</v>
      </c>
      <c r="Q94" s="7"/>
      <c r="S94" s="6">
        <f>+D94+F94+H94+J94+L94+N94+P94+R94</f>
        <v>0</v>
      </c>
      <c r="T94" s="6">
        <f>+D94+P94</f>
        <v>0</v>
      </c>
      <c r="U94" s="6">
        <f>+L94+N94</f>
        <v>0</v>
      </c>
      <c r="V94" s="6">
        <f>+H94+J94+R94</f>
        <v>0</v>
      </c>
      <c r="W94" s="6">
        <f>+F94</f>
        <v>0</v>
      </c>
    </row>
    <row r="95" spans="1:23" ht="15">
      <c r="A95" s="21" t="s">
        <v>312</v>
      </c>
      <c r="B95" t="s">
        <v>8</v>
      </c>
      <c r="E95" s="6">
        <v>10</v>
      </c>
      <c r="F95" s="5">
        <v>26</v>
      </c>
      <c r="G95" s="9">
        <v>10</v>
      </c>
      <c r="H95" s="5">
        <v>26</v>
      </c>
      <c r="I95" s="31">
        <v>35</v>
      </c>
      <c r="K95" s="31"/>
      <c r="M95" s="31"/>
      <c r="O95" s="31"/>
      <c r="Q95" s="7">
        <v>32</v>
      </c>
      <c r="S95" s="6">
        <f>+D95+F95+H95+J95+L95+N95+P95+R95</f>
        <v>52</v>
      </c>
      <c r="T95" s="6">
        <f>+D95+P95</f>
        <v>0</v>
      </c>
      <c r="U95" s="6">
        <f>+L95+N95</f>
        <v>0</v>
      </c>
      <c r="V95" s="6">
        <f>+H95+J95+R95</f>
        <v>26</v>
      </c>
      <c r="W95" s="6">
        <f>+F95</f>
        <v>26</v>
      </c>
    </row>
    <row r="96" spans="1:23" ht="15">
      <c r="A96" s="36" t="s">
        <v>263</v>
      </c>
      <c r="B96" s="20" t="s">
        <v>14</v>
      </c>
      <c r="C96" s="31" t="s">
        <v>7</v>
      </c>
      <c r="G96" s="7"/>
      <c r="I96" s="7"/>
      <c r="K96" s="7"/>
      <c r="M96" s="31">
        <v>47</v>
      </c>
      <c r="O96" s="7" t="s">
        <v>7</v>
      </c>
      <c r="Q96" s="7"/>
      <c r="S96" s="6">
        <f>+D96+F96+H96+J96+L96+N96+P96+R96</f>
        <v>0</v>
      </c>
      <c r="T96" s="6">
        <f>+D96+P96</f>
        <v>0</v>
      </c>
      <c r="U96" s="6">
        <f>+L96+N96</f>
        <v>0</v>
      </c>
      <c r="V96" s="6">
        <f>+H96+J96+R96</f>
        <v>0</v>
      </c>
      <c r="W96" s="6">
        <f>+F96</f>
        <v>0</v>
      </c>
    </row>
    <row r="97" spans="1:23" ht="15">
      <c r="A97" s="36" t="s">
        <v>218</v>
      </c>
      <c r="B97" s="20" t="s">
        <v>3</v>
      </c>
      <c r="C97" s="6">
        <v>22</v>
      </c>
      <c r="D97" s="5">
        <v>9</v>
      </c>
      <c r="I97" s="7"/>
      <c r="K97" s="7"/>
      <c r="M97" s="7"/>
      <c r="O97" s="6">
        <v>19</v>
      </c>
      <c r="P97" s="5">
        <v>12</v>
      </c>
      <c r="S97" s="6">
        <f>+D97+F97+H97+J97+L97+N97+P97+R97</f>
        <v>21</v>
      </c>
      <c r="T97" s="6">
        <f>+D97+P97</f>
        <v>21</v>
      </c>
      <c r="U97" s="6">
        <f>+L97+N97</f>
        <v>0</v>
      </c>
      <c r="V97" s="6">
        <f>+H97+J97+R97</f>
        <v>0</v>
      </c>
      <c r="W97" s="6">
        <f>+F97</f>
        <v>0</v>
      </c>
    </row>
    <row r="98" spans="1:23" ht="15">
      <c r="A98" s="36" t="s">
        <v>216</v>
      </c>
      <c r="B98" s="20" t="s">
        <v>3</v>
      </c>
      <c r="C98" s="6">
        <v>15</v>
      </c>
      <c r="D98" s="5">
        <v>16</v>
      </c>
      <c r="G98" s="7"/>
      <c r="I98" s="7"/>
      <c r="K98" s="7"/>
      <c r="M98" s="6">
        <v>14</v>
      </c>
      <c r="N98" s="5">
        <v>18</v>
      </c>
      <c r="O98" s="6">
        <v>20</v>
      </c>
      <c r="P98" s="5">
        <v>11</v>
      </c>
      <c r="S98" s="6">
        <f>+D98+F98+H98+J98+L98+N98+P98+R98</f>
        <v>45</v>
      </c>
      <c r="T98" s="6">
        <f>+D98+P98</f>
        <v>27</v>
      </c>
      <c r="U98" s="6">
        <f>+L98+N98</f>
        <v>18</v>
      </c>
      <c r="V98" s="6">
        <f>+H98+J98+R98</f>
        <v>0</v>
      </c>
      <c r="W98" s="6">
        <f>+F98</f>
        <v>0</v>
      </c>
    </row>
    <row r="99" spans="1:23" ht="15">
      <c r="A99" s="36" t="s">
        <v>206</v>
      </c>
      <c r="B99" t="s">
        <v>11</v>
      </c>
      <c r="C99" s="6">
        <v>18</v>
      </c>
      <c r="D99" s="5">
        <v>13</v>
      </c>
      <c r="G99" s="9">
        <v>23</v>
      </c>
      <c r="H99" s="5">
        <v>8</v>
      </c>
      <c r="I99" s="31" t="s">
        <v>358</v>
      </c>
      <c r="K99" s="6">
        <v>1</v>
      </c>
      <c r="L99" s="5">
        <v>100</v>
      </c>
      <c r="M99" s="6">
        <v>1</v>
      </c>
      <c r="N99" s="5">
        <v>100</v>
      </c>
      <c r="O99" s="6">
        <v>25</v>
      </c>
      <c r="S99" s="6">
        <f>+D99+F99+H99+J99+L99+N99+P99+R99</f>
        <v>221</v>
      </c>
      <c r="T99" s="6">
        <f>+D99+P99</f>
        <v>13</v>
      </c>
      <c r="U99" s="6">
        <f>+L99+N99</f>
        <v>200</v>
      </c>
      <c r="V99" s="6">
        <f>+H99+J99+R99</f>
        <v>8</v>
      </c>
      <c r="W99" s="6">
        <f>+F99</f>
        <v>0</v>
      </c>
    </row>
    <row r="100" spans="1:23" ht="15">
      <c r="A100" s="16" t="s">
        <v>191</v>
      </c>
      <c r="B100" s="20" t="s">
        <v>1</v>
      </c>
      <c r="C100" s="6">
        <v>10</v>
      </c>
      <c r="D100" s="5">
        <v>26</v>
      </c>
      <c r="O100" s="7" t="s">
        <v>271</v>
      </c>
      <c r="Q100" s="7"/>
      <c r="S100" s="6">
        <f>+D100+F100+H100+J100+L100+N100+P100+R100</f>
        <v>26</v>
      </c>
      <c r="T100" s="6">
        <f>+D100+P100</f>
        <v>26</v>
      </c>
      <c r="U100" s="6">
        <f>+L100+N100</f>
        <v>0</v>
      </c>
      <c r="V100" s="6">
        <f>+H100+J100+R100</f>
        <v>0</v>
      </c>
      <c r="W100" s="6">
        <f>+F100</f>
        <v>0</v>
      </c>
    </row>
    <row r="101" spans="1:23" ht="15">
      <c r="A101" s="36" t="s">
        <v>474</v>
      </c>
      <c r="B101" s="36" t="s">
        <v>8</v>
      </c>
      <c r="Q101" s="7">
        <v>52</v>
      </c>
      <c r="S101" s="6">
        <f>+D101+F101+H101+J101+L101+N101+P101+R101</f>
        <v>0</v>
      </c>
      <c r="T101" s="6">
        <f>+D101+P101</f>
        <v>0</v>
      </c>
      <c r="U101" s="6">
        <f>+L101+N101</f>
        <v>0</v>
      </c>
      <c r="V101" s="6">
        <f>+H101+J101+R101</f>
        <v>0</v>
      </c>
      <c r="W101" s="6">
        <f>+F101</f>
        <v>0</v>
      </c>
    </row>
    <row r="102" spans="1:23" ht="15">
      <c r="A102" s="21" t="s">
        <v>313</v>
      </c>
      <c r="B102" t="s">
        <v>15</v>
      </c>
      <c r="E102" s="31" t="s">
        <v>358</v>
      </c>
      <c r="G102" s="31">
        <v>57</v>
      </c>
      <c r="I102" s="31">
        <v>38</v>
      </c>
      <c r="K102" s="31">
        <v>48</v>
      </c>
      <c r="M102" s="31"/>
      <c r="O102" s="31"/>
      <c r="Q102" s="31"/>
      <c r="S102" s="6">
        <f>+D102+F102+H102+J102+L102+N102+P102+R102</f>
        <v>0</v>
      </c>
      <c r="T102" s="6">
        <f>+D102+P102</f>
        <v>0</v>
      </c>
      <c r="U102" s="6">
        <f>+L102+N102</f>
        <v>0</v>
      </c>
      <c r="V102" s="6">
        <f>+H102+J102+R102</f>
        <v>0</v>
      </c>
      <c r="W102" s="6">
        <f>+F102</f>
        <v>0</v>
      </c>
    </row>
    <row r="103" spans="1:23" ht="15">
      <c r="A103" s="36" t="s">
        <v>254</v>
      </c>
      <c r="B103" t="s">
        <v>18</v>
      </c>
      <c r="C103" s="31" t="s">
        <v>7</v>
      </c>
      <c r="G103" s="7"/>
      <c r="S103" s="6">
        <f>+D103+F103+H103+J103+L103+N103+P103+R103</f>
        <v>0</v>
      </c>
      <c r="T103" s="6">
        <f>+D103+P103</f>
        <v>0</v>
      </c>
      <c r="U103" s="6">
        <f>+L103+N103</f>
        <v>0</v>
      </c>
      <c r="V103" s="6">
        <f>+H103+J103+R103</f>
        <v>0</v>
      </c>
      <c r="W103" s="6">
        <f>+F103</f>
        <v>0</v>
      </c>
    </row>
    <row r="104" spans="1:23" ht="15">
      <c r="A104" s="21" t="s">
        <v>314</v>
      </c>
      <c r="B104" s="20" t="s">
        <v>14</v>
      </c>
      <c r="E104" s="31">
        <v>41</v>
      </c>
      <c r="G104" s="31">
        <v>50</v>
      </c>
      <c r="Q104" s="7">
        <v>34</v>
      </c>
      <c r="S104" s="6">
        <f>+D104+F104+H104+J104+L104+N104+P104+R104</f>
        <v>0</v>
      </c>
      <c r="T104" s="6">
        <f>+D104+P104</f>
        <v>0</v>
      </c>
      <c r="U104" s="6">
        <f>+L104+N104</f>
        <v>0</v>
      </c>
      <c r="V104" s="6">
        <f>+H104+J104+R104</f>
        <v>0</v>
      </c>
      <c r="W104" s="6">
        <f>+F104</f>
        <v>0</v>
      </c>
    </row>
    <row r="105" spans="1:23" ht="15">
      <c r="A105" s="21" t="s">
        <v>315</v>
      </c>
      <c r="B105" s="20" t="s">
        <v>10</v>
      </c>
      <c r="E105" s="31">
        <v>46</v>
      </c>
      <c r="G105" s="31">
        <v>37</v>
      </c>
      <c r="I105" s="31">
        <v>33</v>
      </c>
      <c r="K105" s="31"/>
      <c r="M105" s="31"/>
      <c r="O105" s="31"/>
      <c r="Q105" s="6">
        <v>25</v>
      </c>
      <c r="R105" s="23">
        <v>6</v>
      </c>
      <c r="S105" s="6">
        <f>+D105+F105+H105+J105+L105+N105+P105+R105</f>
        <v>6</v>
      </c>
      <c r="T105" s="6">
        <f>+D105+P105</f>
        <v>0</v>
      </c>
      <c r="U105" s="6">
        <f>+L105+N105</f>
        <v>0</v>
      </c>
      <c r="V105" s="6">
        <f>+H105+J105+R105</f>
        <v>6</v>
      </c>
      <c r="W105" s="6">
        <f>+F105</f>
        <v>0</v>
      </c>
    </row>
    <row r="106" spans="1:23" ht="15">
      <c r="A106" s="36" t="s">
        <v>219</v>
      </c>
      <c r="B106" s="20" t="s">
        <v>5</v>
      </c>
      <c r="C106" s="31">
        <v>36</v>
      </c>
      <c r="G106" s="7"/>
      <c r="I106" s="7"/>
      <c r="K106" s="7"/>
      <c r="M106" s="7"/>
      <c r="O106" s="7" t="s">
        <v>7</v>
      </c>
      <c r="Q106" s="7"/>
      <c r="S106" s="6">
        <f>+D106+F106+H106+J106+L106+N106+P106+R106</f>
        <v>0</v>
      </c>
      <c r="T106" s="6">
        <f>+D106+P106</f>
        <v>0</v>
      </c>
      <c r="U106" s="6">
        <f>+L106+N106</f>
        <v>0</v>
      </c>
      <c r="V106" s="6">
        <f>+H106+J106+R106</f>
        <v>0</v>
      </c>
      <c r="W106" s="6">
        <f>+F106</f>
        <v>0</v>
      </c>
    </row>
    <row r="107" spans="1:23" ht="15">
      <c r="A107" s="36" t="s">
        <v>252</v>
      </c>
      <c r="B107" s="20" t="s">
        <v>1</v>
      </c>
      <c r="C107" s="6">
        <v>21</v>
      </c>
      <c r="D107" s="5">
        <v>10</v>
      </c>
      <c r="S107" s="6">
        <f>+D107+F107+H107+J107+L107+N107+P107+R107</f>
        <v>10</v>
      </c>
      <c r="T107" s="6">
        <f>+D107+P107</f>
        <v>10</v>
      </c>
      <c r="U107" s="6">
        <f>+L107+N107</f>
        <v>0</v>
      </c>
      <c r="V107" s="6">
        <f>+H107+J107+R107</f>
        <v>0</v>
      </c>
      <c r="W107" s="6">
        <f>+F107</f>
        <v>0</v>
      </c>
    </row>
    <row r="108" spans="1:23" ht="15">
      <c r="A108" s="36" t="s">
        <v>222</v>
      </c>
      <c r="B108" t="s">
        <v>11</v>
      </c>
      <c r="C108" s="31" t="s">
        <v>7</v>
      </c>
      <c r="E108" s="6">
        <v>8</v>
      </c>
      <c r="F108" s="5">
        <v>32</v>
      </c>
      <c r="G108" s="9">
        <v>12</v>
      </c>
      <c r="H108" s="5">
        <v>22</v>
      </c>
      <c r="I108" s="31" t="s">
        <v>358</v>
      </c>
      <c r="K108" s="6">
        <v>27</v>
      </c>
      <c r="L108" s="5">
        <v>4</v>
      </c>
      <c r="M108" s="31" t="s">
        <v>7</v>
      </c>
      <c r="O108" s="7" t="s">
        <v>7</v>
      </c>
      <c r="Q108" s="6">
        <v>16</v>
      </c>
      <c r="R108" s="23">
        <v>15</v>
      </c>
      <c r="S108" s="6">
        <f>+D108+F108+H108+J108+L108+N108+P108+R108</f>
        <v>73</v>
      </c>
      <c r="T108" s="6">
        <f>+D108+P108</f>
        <v>0</v>
      </c>
      <c r="U108" s="6">
        <f>+L108+N108</f>
        <v>4</v>
      </c>
      <c r="V108" s="6">
        <f>+H108+J108+R108</f>
        <v>37</v>
      </c>
      <c r="W108" s="6">
        <f>+F108</f>
        <v>32</v>
      </c>
    </row>
    <row r="109" spans="1:23" ht="15">
      <c r="A109" s="36" t="s">
        <v>208</v>
      </c>
      <c r="B109" s="20" t="s">
        <v>1</v>
      </c>
      <c r="C109" s="6">
        <v>12</v>
      </c>
      <c r="D109" s="5">
        <v>22</v>
      </c>
      <c r="K109" s="6">
        <v>15</v>
      </c>
      <c r="L109" s="5">
        <v>16</v>
      </c>
      <c r="M109" s="6">
        <v>15</v>
      </c>
      <c r="N109" s="5">
        <v>16</v>
      </c>
      <c r="O109" s="6">
        <v>3</v>
      </c>
      <c r="P109" s="5">
        <v>60</v>
      </c>
      <c r="S109" s="6">
        <f>+D109+F109+H109+J109+L109+N109+P109+R109</f>
        <v>114</v>
      </c>
      <c r="T109" s="6">
        <f>+D109+P109</f>
        <v>82</v>
      </c>
      <c r="U109" s="6">
        <f>+L109+N109</f>
        <v>32</v>
      </c>
      <c r="V109" s="6">
        <f>+H109+J109+R109</f>
        <v>0</v>
      </c>
      <c r="W109" s="6">
        <f>+F109</f>
        <v>0</v>
      </c>
    </row>
    <row r="110" spans="1:23" ht="15">
      <c r="A110" s="36" t="s">
        <v>203</v>
      </c>
      <c r="B110" s="20" t="s">
        <v>10</v>
      </c>
      <c r="C110" s="6">
        <v>7</v>
      </c>
      <c r="D110" s="5">
        <v>36</v>
      </c>
      <c r="I110" s="7"/>
      <c r="K110" s="6" t="s">
        <v>19</v>
      </c>
      <c r="M110" s="6">
        <v>9</v>
      </c>
      <c r="N110" s="5">
        <v>29</v>
      </c>
      <c r="O110" s="6">
        <v>9</v>
      </c>
      <c r="P110" s="5">
        <v>29</v>
      </c>
      <c r="S110" s="6">
        <f>+D110+F110+H110+J110+L110+N110+P110+R110</f>
        <v>94</v>
      </c>
      <c r="T110" s="6">
        <f>+D110+P110</f>
        <v>65</v>
      </c>
      <c r="U110" s="6">
        <f>+L110+N110</f>
        <v>29</v>
      </c>
      <c r="V110" s="6">
        <f>+H110+J110+R110</f>
        <v>0</v>
      </c>
      <c r="W110" s="6">
        <f>+F110</f>
        <v>0</v>
      </c>
    </row>
    <row r="111" spans="1:23" ht="15">
      <c r="A111" s="36" t="s">
        <v>248</v>
      </c>
      <c r="B111" s="20" t="s">
        <v>1</v>
      </c>
      <c r="C111" s="31" t="s">
        <v>7</v>
      </c>
      <c r="O111" s="7">
        <v>42</v>
      </c>
      <c r="Q111" s="7"/>
      <c r="S111" s="6">
        <f>+D111+F111+H111+J111+L111+N111+P111+R111</f>
        <v>0</v>
      </c>
      <c r="T111" s="6">
        <f>+D111+P111</f>
        <v>0</v>
      </c>
      <c r="U111" s="6">
        <f>+L111+N111</f>
        <v>0</v>
      </c>
      <c r="V111" s="6">
        <f>+H111+J111+R111</f>
        <v>0</v>
      </c>
      <c r="W111" s="6">
        <f>+F111</f>
        <v>0</v>
      </c>
    </row>
    <row r="112" spans="1:23" ht="15">
      <c r="A112" s="16" t="s">
        <v>242</v>
      </c>
      <c r="B112" s="20" t="s">
        <v>8</v>
      </c>
      <c r="C112" s="31">
        <v>45</v>
      </c>
      <c r="G112" s="7"/>
      <c r="I112" s="7"/>
      <c r="K112" s="7"/>
      <c r="M112" s="31">
        <v>35</v>
      </c>
      <c r="O112" s="6">
        <v>8</v>
      </c>
      <c r="P112" s="5">
        <v>32</v>
      </c>
      <c r="S112" s="6">
        <f>+D112+F112+H112+J112+L112+N112+P112+R112</f>
        <v>32</v>
      </c>
      <c r="T112" s="6">
        <f>+D112+P112</f>
        <v>32</v>
      </c>
      <c r="U112" s="6">
        <f>+L112+N112</f>
        <v>0</v>
      </c>
      <c r="V112" s="6">
        <f>+H112+J112+R112</f>
        <v>0</v>
      </c>
      <c r="W112" s="6">
        <f>+F112</f>
        <v>0</v>
      </c>
    </row>
    <row r="113" spans="1:23" ht="15">
      <c r="A113" s="36" t="s">
        <v>209</v>
      </c>
      <c r="B113" s="20" t="s">
        <v>15</v>
      </c>
      <c r="C113" s="31">
        <v>33</v>
      </c>
      <c r="O113" s="6">
        <v>15</v>
      </c>
      <c r="P113" s="5">
        <v>16</v>
      </c>
      <c r="S113" s="6">
        <f>+D113+F113+H113+J113+L113+N113+P113+R113</f>
        <v>16</v>
      </c>
      <c r="T113" s="6">
        <f>+D113+P113</f>
        <v>16</v>
      </c>
      <c r="U113" s="6">
        <f>+L113+N113</f>
        <v>0</v>
      </c>
      <c r="V113" s="6">
        <f>+H113+J113+R113</f>
        <v>0</v>
      </c>
      <c r="W113" s="6">
        <f>+F113</f>
        <v>0</v>
      </c>
    </row>
    <row r="114" spans="1:23" ht="15">
      <c r="A114" s="36" t="s">
        <v>205</v>
      </c>
      <c r="B114" s="20" t="s">
        <v>3</v>
      </c>
      <c r="C114" s="6">
        <v>2</v>
      </c>
      <c r="D114" s="5">
        <v>80</v>
      </c>
      <c r="G114" s="7"/>
      <c r="I114" s="7"/>
      <c r="K114" s="7"/>
      <c r="M114" s="7"/>
      <c r="O114" s="6">
        <v>22</v>
      </c>
      <c r="P114" s="5">
        <v>9</v>
      </c>
      <c r="S114" s="6">
        <f>+D114+F114+H114+J114+L114+N114+P114+R114</f>
        <v>89</v>
      </c>
      <c r="T114" s="6">
        <f>+D114+P114</f>
        <v>89</v>
      </c>
      <c r="U114" s="6">
        <f>+L114+N114</f>
        <v>0</v>
      </c>
      <c r="V114" s="6">
        <f>+H114+J114+R114</f>
        <v>0</v>
      </c>
      <c r="W114" s="6">
        <f>+F114</f>
        <v>0</v>
      </c>
    </row>
    <row r="115" spans="1:23" ht="15">
      <c r="A115" s="36" t="s">
        <v>192</v>
      </c>
      <c r="B115" s="20" t="s">
        <v>13</v>
      </c>
      <c r="C115" s="31">
        <v>38</v>
      </c>
      <c r="G115" s="7"/>
      <c r="K115" s="6">
        <v>19</v>
      </c>
      <c r="L115" s="5">
        <v>12</v>
      </c>
      <c r="M115" s="6">
        <v>30</v>
      </c>
      <c r="O115" s="6">
        <v>6</v>
      </c>
      <c r="P115" s="5">
        <v>40</v>
      </c>
      <c r="S115" s="6">
        <f>+D115+F115+H115+J115+L115+N115+P115+R115</f>
        <v>52</v>
      </c>
      <c r="T115" s="6">
        <f>+D115+P115</f>
        <v>40</v>
      </c>
      <c r="U115" s="6">
        <f>+L115+N115</f>
        <v>12</v>
      </c>
      <c r="V115" s="6">
        <f>+H115+J115+R115</f>
        <v>0</v>
      </c>
      <c r="W115" s="6">
        <f>+F115</f>
        <v>0</v>
      </c>
    </row>
    <row r="116" spans="1:23" ht="15">
      <c r="A116" s="21" t="s">
        <v>436</v>
      </c>
      <c r="B116" s="36" t="s">
        <v>11</v>
      </c>
      <c r="K116" s="6">
        <v>24</v>
      </c>
      <c r="L116" s="5">
        <v>7</v>
      </c>
      <c r="M116" s="10">
        <v>41</v>
      </c>
      <c r="O116" s="10"/>
      <c r="Q116" s="31"/>
      <c r="S116" s="6">
        <f>+D116+F116+H116+J116+L116+N116+P116+R116</f>
        <v>7</v>
      </c>
      <c r="T116" s="6">
        <f>+D116+P116</f>
        <v>0</v>
      </c>
      <c r="U116" s="6">
        <f>+L116+N116</f>
        <v>7</v>
      </c>
      <c r="V116" s="6">
        <f>+H116+J116+R116</f>
        <v>0</v>
      </c>
      <c r="W116" s="6">
        <f>+F116</f>
        <v>0</v>
      </c>
    </row>
    <row r="117" spans="1:23" ht="15">
      <c r="A117" s="36" t="s">
        <v>435</v>
      </c>
      <c r="B117" s="36" t="s">
        <v>5</v>
      </c>
      <c r="K117" s="31">
        <v>37</v>
      </c>
      <c r="M117" s="6">
        <v>23</v>
      </c>
      <c r="N117" s="5">
        <v>8</v>
      </c>
      <c r="S117" s="6">
        <f>+D117+F117+H117+J117+L117+N117+P117+R117</f>
        <v>8</v>
      </c>
      <c r="T117" s="6">
        <f>+D117+P117</f>
        <v>0</v>
      </c>
      <c r="U117" s="6">
        <f>+L117+N117</f>
        <v>8</v>
      </c>
      <c r="V117" s="6">
        <f>+H117+J117+R117</f>
        <v>0</v>
      </c>
      <c r="W117" s="6">
        <f>+F117</f>
        <v>0</v>
      </c>
    </row>
    <row r="118" spans="1:23" ht="15">
      <c r="A118" s="21" t="s">
        <v>316</v>
      </c>
      <c r="B118" s="20" t="s">
        <v>11</v>
      </c>
      <c r="E118" s="31">
        <v>35</v>
      </c>
      <c r="G118" s="31">
        <v>44</v>
      </c>
      <c r="I118" s="9">
        <v>25</v>
      </c>
      <c r="J118" s="5">
        <v>6</v>
      </c>
      <c r="K118" s="9"/>
      <c r="M118" s="9"/>
      <c r="O118" s="9"/>
      <c r="Q118" s="7">
        <v>40</v>
      </c>
      <c r="S118" s="6">
        <f>+D118+F118+H118+J118+L118+N118+P118+R118</f>
        <v>6</v>
      </c>
      <c r="T118" s="6">
        <f>+D118+P118</f>
        <v>0</v>
      </c>
      <c r="U118" s="6">
        <f>+L118+N118</f>
        <v>0</v>
      </c>
      <c r="V118" s="6">
        <f>+H118+J118+R118</f>
        <v>6</v>
      </c>
      <c r="W118" s="6">
        <f>+F118</f>
        <v>0</v>
      </c>
    </row>
    <row r="119" spans="1:23" ht="15">
      <c r="A119" s="36" t="s">
        <v>231</v>
      </c>
      <c r="B119" t="s">
        <v>1</v>
      </c>
      <c r="C119" s="6">
        <v>24</v>
      </c>
      <c r="D119" s="5">
        <v>7</v>
      </c>
      <c r="M119" s="31" t="s">
        <v>7</v>
      </c>
      <c r="O119" s="7">
        <v>39</v>
      </c>
      <c r="Q119" s="7"/>
      <c r="S119" s="6">
        <f>+D119+F119+H119+J119+L119+N119+P119+R119</f>
        <v>7</v>
      </c>
      <c r="T119" s="6">
        <f>+D119+P119</f>
        <v>7</v>
      </c>
      <c r="U119" s="6">
        <f>+L119+N119</f>
        <v>0</v>
      </c>
      <c r="V119" s="6">
        <f>+H119+J119+R119</f>
        <v>0</v>
      </c>
      <c r="W119" s="6">
        <f>+F119</f>
        <v>0</v>
      </c>
    </row>
    <row r="120" spans="1:23" ht="15">
      <c r="A120" s="24" t="s">
        <v>471</v>
      </c>
      <c r="B120" t="s">
        <v>131</v>
      </c>
      <c r="Q120" s="7">
        <v>54</v>
      </c>
      <c r="S120" s="6">
        <f>+D120+F120+H120+J120+L120+N120+P120+R120</f>
        <v>0</v>
      </c>
      <c r="T120" s="6">
        <f>+D120+P120</f>
        <v>0</v>
      </c>
      <c r="U120" s="6">
        <f>+L120+N120</f>
        <v>0</v>
      </c>
      <c r="V120" s="6">
        <f>+H120+J120+R120</f>
        <v>0</v>
      </c>
      <c r="W120" s="6">
        <f>+F120</f>
        <v>0</v>
      </c>
    </row>
    <row r="121" spans="1:23" ht="15">
      <c r="A121" s="21" t="s">
        <v>317</v>
      </c>
      <c r="B121" s="20" t="s">
        <v>3</v>
      </c>
      <c r="E121" s="31">
        <v>49</v>
      </c>
      <c r="G121" s="31" t="s">
        <v>358</v>
      </c>
      <c r="I121" s="31" t="s">
        <v>356</v>
      </c>
      <c r="K121" s="31" t="s">
        <v>379</v>
      </c>
      <c r="M121" s="31"/>
      <c r="O121" s="31"/>
      <c r="Q121" s="7" t="s">
        <v>358</v>
      </c>
      <c r="S121" s="6">
        <f>+D121+F121+H121+J121+L121+N121+P121+R121</f>
        <v>0</v>
      </c>
      <c r="T121" s="6">
        <f>+D121+P121</f>
        <v>0</v>
      </c>
      <c r="U121" s="6">
        <f>+L121+N121</f>
        <v>0</v>
      </c>
      <c r="V121" s="6">
        <f>+H121+J121+R121</f>
        <v>0</v>
      </c>
      <c r="W121" s="6">
        <f>+F121</f>
        <v>0</v>
      </c>
    </row>
    <row r="122" spans="1:23" ht="15">
      <c r="A122" s="34" t="s">
        <v>452</v>
      </c>
      <c r="B122" s="36" t="s">
        <v>3</v>
      </c>
      <c r="M122" s="31" t="s">
        <v>7</v>
      </c>
      <c r="O122" s="31"/>
      <c r="Q122" s="31"/>
      <c r="S122" s="6">
        <f>+D122+F122+H122+J122+L122+N122+P122+R122</f>
        <v>0</v>
      </c>
      <c r="T122" s="6">
        <f>+D122+P122</f>
        <v>0</v>
      </c>
      <c r="U122" s="6">
        <f>+L122+N122</f>
        <v>0</v>
      </c>
      <c r="V122" s="6">
        <f>+H122+J122+R122</f>
        <v>0</v>
      </c>
      <c r="W122" s="6">
        <f>+F122</f>
        <v>0</v>
      </c>
    </row>
    <row r="123" spans="1:23" ht="15">
      <c r="A123" s="3" t="s">
        <v>438</v>
      </c>
      <c r="B123" s="36" t="s">
        <v>3</v>
      </c>
      <c r="K123" s="6">
        <v>12</v>
      </c>
      <c r="L123" s="5">
        <v>22</v>
      </c>
      <c r="M123" s="31" t="s">
        <v>7</v>
      </c>
      <c r="O123" s="31"/>
      <c r="Q123" s="31"/>
      <c r="S123" s="6">
        <f>+D123+F123+H123+J123+L123+N123+P123+R123</f>
        <v>22</v>
      </c>
      <c r="T123" s="6">
        <f>+D123+P123</f>
        <v>0</v>
      </c>
      <c r="U123" s="6">
        <f>+L123+N123</f>
        <v>22</v>
      </c>
      <c r="V123" s="6">
        <f>+H123+J123+R123</f>
        <v>0</v>
      </c>
      <c r="W123" s="6">
        <f>+F123</f>
        <v>0</v>
      </c>
    </row>
    <row r="124" spans="1:23" ht="15">
      <c r="A124" s="21" t="s">
        <v>318</v>
      </c>
      <c r="B124" s="20" t="s">
        <v>8</v>
      </c>
      <c r="E124" s="31">
        <v>57</v>
      </c>
      <c r="G124" s="31">
        <v>48</v>
      </c>
      <c r="I124" s="31" t="s">
        <v>358</v>
      </c>
      <c r="K124" s="31">
        <v>51</v>
      </c>
      <c r="M124" s="31"/>
      <c r="O124" s="31"/>
      <c r="Q124" s="31"/>
      <c r="S124" s="6">
        <f>+D124+F124+H124+J124+L124+N124+P124+R124</f>
        <v>0</v>
      </c>
      <c r="T124" s="6">
        <f>+D124+P124</f>
        <v>0</v>
      </c>
      <c r="U124" s="6">
        <f>+L124+N124</f>
        <v>0</v>
      </c>
      <c r="V124" s="6">
        <f>+H124+J124+R124</f>
        <v>0</v>
      </c>
      <c r="W124" s="6">
        <f>+F124</f>
        <v>0</v>
      </c>
    </row>
    <row r="125" spans="1:23" ht="15">
      <c r="A125" s="21" t="s">
        <v>319</v>
      </c>
      <c r="B125" s="20" t="s">
        <v>9</v>
      </c>
      <c r="E125" s="6">
        <v>13</v>
      </c>
      <c r="F125" s="5">
        <v>20</v>
      </c>
      <c r="G125" s="9">
        <v>15</v>
      </c>
      <c r="H125" s="5">
        <v>16</v>
      </c>
      <c r="I125" s="9">
        <v>19</v>
      </c>
      <c r="J125" s="5">
        <v>12</v>
      </c>
      <c r="K125" s="31">
        <v>53</v>
      </c>
      <c r="M125" s="31"/>
      <c r="O125" s="31"/>
      <c r="Q125" s="6">
        <v>15</v>
      </c>
      <c r="R125" s="23">
        <v>16</v>
      </c>
      <c r="S125" s="6">
        <f>+D125+F125+H125+J125+L125+N125+P125+R125</f>
        <v>64</v>
      </c>
      <c r="T125" s="6">
        <f>+D125+P125</f>
        <v>0</v>
      </c>
      <c r="U125" s="6">
        <f>+L125+N125</f>
        <v>0</v>
      </c>
      <c r="V125" s="6">
        <f>+H125+J125+R125</f>
        <v>44</v>
      </c>
      <c r="W125" s="6">
        <f>+F125</f>
        <v>20</v>
      </c>
    </row>
    <row r="126" spans="1:23" ht="15">
      <c r="A126" s="36" t="s">
        <v>229</v>
      </c>
      <c r="B126" t="s">
        <v>18</v>
      </c>
      <c r="C126" s="31" t="s">
        <v>271</v>
      </c>
      <c r="K126" s="6" t="s">
        <v>19</v>
      </c>
      <c r="M126" s="6">
        <v>26</v>
      </c>
      <c r="N126" s="5">
        <v>5</v>
      </c>
      <c r="O126" s="6">
        <v>23</v>
      </c>
      <c r="P126" s="5">
        <v>8</v>
      </c>
      <c r="S126" s="6">
        <f>+D126+F126+H126+J126+L126+N126+P126+R126</f>
        <v>13</v>
      </c>
      <c r="T126" s="6">
        <f>+D126+P126</f>
        <v>8</v>
      </c>
      <c r="U126" s="6">
        <f>+L126+N126</f>
        <v>5</v>
      </c>
      <c r="V126" s="6">
        <f>+H126+J126+R126</f>
        <v>0</v>
      </c>
      <c r="W126" s="6">
        <f>+F126</f>
        <v>0</v>
      </c>
    </row>
    <row r="127" spans="1:23" ht="15">
      <c r="A127" s="34" t="s">
        <v>267</v>
      </c>
      <c r="B127" t="s">
        <v>18</v>
      </c>
      <c r="C127" s="10">
        <v>44</v>
      </c>
      <c r="S127" s="6">
        <f>+D127+F127+H127+J127+L127+N127+P127+R127</f>
        <v>0</v>
      </c>
      <c r="T127" s="6">
        <f>+D127+P127</f>
        <v>0</v>
      </c>
      <c r="U127" s="6">
        <f>+L127+N127</f>
        <v>0</v>
      </c>
      <c r="V127" s="6">
        <f>+H127+J127+R127</f>
        <v>0</v>
      </c>
      <c r="W127" s="6">
        <f>+F127</f>
        <v>0</v>
      </c>
    </row>
    <row r="128" spans="1:23" ht="15">
      <c r="A128" s="21" t="s">
        <v>320</v>
      </c>
      <c r="B128" s="20" t="s">
        <v>10</v>
      </c>
      <c r="E128" s="6">
        <v>29</v>
      </c>
      <c r="F128" s="5">
        <v>2</v>
      </c>
      <c r="G128" s="31">
        <v>36</v>
      </c>
      <c r="I128" s="31" t="s">
        <v>358</v>
      </c>
      <c r="K128" s="31"/>
      <c r="M128" s="31"/>
      <c r="O128" s="31"/>
      <c r="Q128" s="7">
        <v>31</v>
      </c>
      <c r="S128" s="6">
        <f>+D128+F128+H128+J128+L128+N128+P128+R128</f>
        <v>2</v>
      </c>
      <c r="T128" s="6">
        <f>+D128+P128</f>
        <v>0</v>
      </c>
      <c r="U128" s="6">
        <f>+L128+N128</f>
        <v>0</v>
      </c>
      <c r="V128" s="6">
        <f>+H128+J128+R128</f>
        <v>0</v>
      </c>
      <c r="W128" s="6">
        <f>+F128</f>
        <v>2</v>
      </c>
    </row>
    <row r="129" spans="1:23" ht="15">
      <c r="A129" s="21" t="s">
        <v>321</v>
      </c>
      <c r="B129" t="s">
        <v>1</v>
      </c>
      <c r="E129" s="31">
        <v>58</v>
      </c>
      <c r="G129" s="31">
        <v>55</v>
      </c>
      <c r="I129" s="31" t="s">
        <v>358</v>
      </c>
      <c r="K129" s="31"/>
      <c r="M129" s="31"/>
      <c r="O129" s="31"/>
      <c r="Q129" s="31"/>
      <c r="S129" s="6">
        <f>+D129+F129+H129+J129+L129+N129+P129+R129</f>
        <v>0</v>
      </c>
      <c r="T129" s="6">
        <f>+D129+P129</f>
        <v>0</v>
      </c>
      <c r="U129" s="6">
        <f>+L129+N129</f>
        <v>0</v>
      </c>
      <c r="V129" s="6">
        <f>+H129+J129+R129</f>
        <v>0</v>
      </c>
      <c r="W129" s="6">
        <f>+F129</f>
        <v>0</v>
      </c>
    </row>
    <row r="130" spans="1:23" ht="15">
      <c r="A130" s="21" t="s">
        <v>322</v>
      </c>
      <c r="B130" t="s">
        <v>10</v>
      </c>
      <c r="E130" s="31" t="s">
        <v>358</v>
      </c>
      <c r="G130" s="31">
        <v>60</v>
      </c>
      <c r="I130" s="31" t="s">
        <v>358</v>
      </c>
      <c r="K130" s="31"/>
      <c r="M130" s="31"/>
      <c r="O130" s="31"/>
      <c r="Q130" s="7">
        <v>43</v>
      </c>
      <c r="S130" s="6">
        <f>+D130+F130+H130+J130+L130+N130+P130+R130</f>
        <v>0</v>
      </c>
      <c r="T130" s="6">
        <f>+D130+P130</f>
        <v>0</v>
      </c>
      <c r="U130" s="6">
        <f>+L130+N130</f>
        <v>0</v>
      </c>
      <c r="V130" s="6">
        <f>+H130+J130+R130</f>
        <v>0</v>
      </c>
      <c r="W130" s="6">
        <f>+F130</f>
        <v>0</v>
      </c>
    </row>
    <row r="131" spans="1:23" ht="15">
      <c r="A131" s="21" t="s">
        <v>323</v>
      </c>
      <c r="B131" t="s">
        <v>14</v>
      </c>
      <c r="E131" s="31" t="s">
        <v>358</v>
      </c>
      <c r="I131" s="31">
        <v>42</v>
      </c>
      <c r="K131" s="31"/>
      <c r="M131" s="31"/>
      <c r="O131" s="31"/>
      <c r="Q131" s="31"/>
      <c r="S131" s="6">
        <f>+D131+F131+H131+J131+L131+N131+P131+R131</f>
        <v>0</v>
      </c>
      <c r="T131" s="6">
        <f>+D131+P131</f>
        <v>0</v>
      </c>
      <c r="U131" s="6">
        <f>+L131+N131</f>
        <v>0</v>
      </c>
      <c r="V131" s="6">
        <f>+H131+J131+R131</f>
        <v>0</v>
      </c>
      <c r="W131" s="6">
        <f>+F131</f>
        <v>0</v>
      </c>
    </row>
    <row r="132" spans="1:23" ht="15">
      <c r="A132" s="36" t="s">
        <v>246</v>
      </c>
      <c r="B132" t="s">
        <v>1</v>
      </c>
      <c r="C132" s="31" t="s">
        <v>7</v>
      </c>
      <c r="M132" s="31" t="s">
        <v>7</v>
      </c>
      <c r="O132" s="7" t="s">
        <v>7</v>
      </c>
      <c r="Q132" s="7"/>
      <c r="S132" s="6">
        <f>+D132+F132+H132+J132+L132+N132+P132+R132</f>
        <v>0</v>
      </c>
      <c r="T132" s="6">
        <f>+D132+P132</f>
        <v>0</v>
      </c>
      <c r="U132" s="6">
        <f>+L132+N132</f>
        <v>0</v>
      </c>
      <c r="V132" s="6">
        <f>+H132+J132+R132</f>
        <v>0</v>
      </c>
      <c r="W132" s="6">
        <f>+F132</f>
        <v>0</v>
      </c>
    </row>
    <row r="133" spans="1:23" ht="15">
      <c r="A133" s="36" t="s">
        <v>461</v>
      </c>
      <c r="B133" s="36" t="s">
        <v>1</v>
      </c>
      <c r="O133" s="7" t="s">
        <v>7</v>
      </c>
      <c r="Q133" s="7"/>
      <c r="S133" s="6">
        <f>+D133+F133+H133+J133+L133+N133+P133+R133</f>
        <v>0</v>
      </c>
      <c r="T133" s="6">
        <f>+D133+P133</f>
        <v>0</v>
      </c>
      <c r="U133" s="6">
        <f>+L133+N133</f>
        <v>0</v>
      </c>
      <c r="V133" s="6">
        <f>+H133+J133+R133</f>
        <v>0</v>
      </c>
      <c r="W133" s="6">
        <f>+F133</f>
        <v>0</v>
      </c>
    </row>
    <row r="134" spans="1:23" ht="15">
      <c r="A134" s="36" t="s">
        <v>462</v>
      </c>
      <c r="B134" s="36" t="s">
        <v>10</v>
      </c>
      <c r="O134" s="7" t="s">
        <v>7</v>
      </c>
      <c r="Q134" s="7"/>
      <c r="S134" s="6">
        <f>+D134+F134+H134+J134+L134+N134+P134+R134</f>
        <v>0</v>
      </c>
      <c r="T134" s="6">
        <f>+D134+P134</f>
        <v>0</v>
      </c>
      <c r="U134" s="6">
        <f>+L134+N134</f>
        <v>0</v>
      </c>
      <c r="V134" s="6">
        <f>+H134+J134+R134</f>
        <v>0</v>
      </c>
      <c r="W134" s="6">
        <f>+F134</f>
        <v>0</v>
      </c>
    </row>
    <row r="135" spans="1:23" ht="15">
      <c r="A135" s="34" t="s">
        <v>454</v>
      </c>
      <c r="B135" s="36" t="s">
        <v>8</v>
      </c>
      <c r="M135" s="31" t="s">
        <v>7</v>
      </c>
      <c r="O135" s="31"/>
      <c r="Q135" s="31"/>
      <c r="S135" s="6">
        <f>+D135+F135+H135+J135+L135+N135+P135+R135</f>
        <v>0</v>
      </c>
      <c r="T135" s="6">
        <f>+D135+P135</f>
        <v>0</v>
      </c>
      <c r="U135" s="6">
        <f>+L135+N135</f>
        <v>0</v>
      </c>
      <c r="V135" s="6">
        <f>+H135+J135+R135</f>
        <v>0</v>
      </c>
      <c r="W135" s="6">
        <f>+F135</f>
        <v>0</v>
      </c>
    </row>
    <row r="136" spans="1:23" ht="15">
      <c r="A136" s="36" t="s">
        <v>428</v>
      </c>
      <c r="B136" s="36" t="s">
        <v>10</v>
      </c>
      <c r="K136" s="6">
        <v>20</v>
      </c>
      <c r="L136" s="5">
        <v>11</v>
      </c>
      <c r="M136" s="31">
        <v>37</v>
      </c>
      <c r="O136" s="31"/>
      <c r="Q136" s="31"/>
      <c r="S136" s="6">
        <f>+D136+F136+H136+J136+L136+N136+P136+R136</f>
        <v>11</v>
      </c>
      <c r="T136" s="6">
        <f>+D136+P136</f>
        <v>0</v>
      </c>
      <c r="U136" s="6">
        <f>+L136+N136</f>
        <v>11</v>
      </c>
      <c r="V136" s="6">
        <f>+H136+J136+R136</f>
        <v>0</v>
      </c>
      <c r="W136" s="6">
        <f>+F136</f>
        <v>0</v>
      </c>
    </row>
    <row r="137" spans="1:23" ht="15">
      <c r="A137" s="21" t="s">
        <v>324</v>
      </c>
      <c r="B137" s="20" t="s">
        <v>1</v>
      </c>
      <c r="E137" s="31">
        <v>32</v>
      </c>
      <c r="I137" s="31" t="s">
        <v>358</v>
      </c>
      <c r="K137" s="31"/>
      <c r="M137" s="31"/>
      <c r="O137" s="31"/>
      <c r="Q137" s="31"/>
      <c r="S137" s="6">
        <f>+D137+F137+H137+J137+L137+N137+P137+R137</f>
        <v>0</v>
      </c>
      <c r="T137" s="6">
        <f>+D137+P137</f>
        <v>0</v>
      </c>
      <c r="U137" s="6">
        <f>+L137+N137</f>
        <v>0</v>
      </c>
      <c r="V137" s="6">
        <f>+H137+J137+R137</f>
        <v>0</v>
      </c>
      <c r="W137" s="6">
        <f>+F137</f>
        <v>0</v>
      </c>
    </row>
    <row r="138" spans="1:23" ht="15">
      <c r="A138" s="36" t="s">
        <v>200</v>
      </c>
      <c r="B138" t="s">
        <v>5</v>
      </c>
      <c r="C138" s="6">
        <v>5</v>
      </c>
      <c r="D138" s="5">
        <v>45</v>
      </c>
      <c r="O138" s="7" t="s">
        <v>7</v>
      </c>
      <c r="Q138" s="7"/>
      <c r="S138" s="6">
        <f>+D138+F138+H138+J138+L138+N138+P138+R138</f>
        <v>45</v>
      </c>
      <c r="T138" s="6">
        <f>+D138+P138</f>
        <v>45</v>
      </c>
      <c r="U138" s="6">
        <f>+L138+N138</f>
        <v>0</v>
      </c>
      <c r="V138" s="6">
        <f>+H138+J138+R138</f>
        <v>0</v>
      </c>
      <c r="W138" s="6">
        <f>+F138</f>
        <v>0</v>
      </c>
    </row>
    <row r="139" spans="1:23" ht="15">
      <c r="A139" s="21" t="s">
        <v>325</v>
      </c>
      <c r="B139" s="20" t="s">
        <v>5</v>
      </c>
      <c r="E139" s="6">
        <v>25</v>
      </c>
      <c r="F139" s="5">
        <v>6</v>
      </c>
      <c r="G139" s="9">
        <v>21</v>
      </c>
      <c r="H139" s="5">
        <v>10</v>
      </c>
      <c r="I139" s="31">
        <v>43</v>
      </c>
      <c r="K139" s="31"/>
      <c r="M139" s="31"/>
      <c r="O139" s="31"/>
      <c r="Q139" s="7" t="s">
        <v>358</v>
      </c>
      <c r="S139" s="6">
        <f>+D139+F139+H139+J139+L139+N139+P139+R139</f>
        <v>16</v>
      </c>
      <c r="T139" s="6">
        <f>+D139+P139</f>
        <v>0</v>
      </c>
      <c r="U139" s="6">
        <f>+L139+N139</f>
        <v>0</v>
      </c>
      <c r="V139" s="6">
        <f>+H139+J139+R139</f>
        <v>10</v>
      </c>
      <c r="W139" s="6">
        <f>+F139</f>
        <v>6</v>
      </c>
    </row>
    <row r="140" spans="1:23" ht="15">
      <c r="A140" s="36" t="s">
        <v>195</v>
      </c>
      <c r="B140" s="20" t="s">
        <v>5</v>
      </c>
      <c r="C140" s="31" t="s">
        <v>7</v>
      </c>
      <c r="E140" s="6">
        <v>22</v>
      </c>
      <c r="F140" s="5">
        <v>9</v>
      </c>
      <c r="G140" s="9">
        <v>8</v>
      </c>
      <c r="H140" s="5">
        <v>32</v>
      </c>
      <c r="I140" s="9">
        <v>12</v>
      </c>
      <c r="J140" s="5">
        <v>22</v>
      </c>
      <c r="K140" s="31" t="s">
        <v>379</v>
      </c>
      <c r="M140" s="6">
        <v>5</v>
      </c>
      <c r="N140" s="5">
        <v>45</v>
      </c>
      <c r="O140" s="6">
        <v>2</v>
      </c>
      <c r="P140" s="5">
        <v>80</v>
      </c>
      <c r="Q140" s="6">
        <v>4</v>
      </c>
      <c r="R140" s="23">
        <v>50</v>
      </c>
      <c r="S140" s="6">
        <f>+D140+F140+H140+J140+L140+N140+P140+R140</f>
        <v>238</v>
      </c>
      <c r="T140" s="6">
        <f>+D140+P140</f>
        <v>80</v>
      </c>
      <c r="U140" s="6">
        <f>+L140+N140</f>
        <v>45</v>
      </c>
      <c r="V140" s="6">
        <f>+H140+J140+R140</f>
        <v>104</v>
      </c>
      <c r="W140" s="6">
        <f>+F140</f>
        <v>9</v>
      </c>
    </row>
    <row r="141" spans="1:23" ht="15">
      <c r="A141" s="36" t="s">
        <v>266</v>
      </c>
      <c r="B141" t="s">
        <v>18</v>
      </c>
      <c r="C141" s="31" t="s">
        <v>7</v>
      </c>
      <c r="S141" s="6">
        <f>+D141+F141+H141+J141+L141+N141+P141+R141</f>
        <v>0</v>
      </c>
      <c r="T141" s="6">
        <f>+D141+P141</f>
        <v>0</v>
      </c>
      <c r="U141" s="6">
        <f>+L141+N141</f>
        <v>0</v>
      </c>
      <c r="V141" s="6">
        <f>+H141+J141+R141</f>
        <v>0</v>
      </c>
      <c r="W141" s="6">
        <f>+F141</f>
        <v>0</v>
      </c>
    </row>
    <row r="142" spans="1:23" ht="15">
      <c r="A142" s="36" t="s">
        <v>202</v>
      </c>
      <c r="B142" t="s">
        <v>10</v>
      </c>
      <c r="C142" s="31" t="s">
        <v>7</v>
      </c>
      <c r="G142" s="7"/>
      <c r="I142" s="7"/>
      <c r="K142" s="7"/>
      <c r="M142" s="7"/>
      <c r="O142" s="7" t="s">
        <v>7</v>
      </c>
      <c r="Q142" s="7"/>
      <c r="S142" s="6">
        <f>+D142+F142+H142+J142+L142+N142+P142+R142</f>
        <v>0</v>
      </c>
      <c r="T142" s="6">
        <f>+D142+P142</f>
        <v>0</v>
      </c>
      <c r="U142" s="6">
        <f>+L142+N142</f>
        <v>0</v>
      </c>
      <c r="V142" s="6">
        <f>+H142+J142+R142</f>
        <v>0</v>
      </c>
      <c r="W142" s="6">
        <f>+F142</f>
        <v>0</v>
      </c>
    </row>
    <row r="143" spans="1:23" ht="15">
      <c r="A143" s="36" t="s">
        <v>369</v>
      </c>
      <c r="B143" s="20" t="s">
        <v>5</v>
      </c>
      <c r="G143" s="9">
        <v>23</v>
      </c>
      <c r="H143" s="5">
        <v>8</v>
      </c>
      <c r="I143" s="9">
        <v>13</v>
      </c>
      <c r="J143" s="5">
        <v>20</v>
      </c>
      <c r="K143" s="31">
        <v>40</v>
      </c>
      <c r="M143" s="6">
        <v>16</v>
      </c>
      <c r="N143" s="5">
        <v>15</v>
      </c>
      <c r="Q143" s="7" t="s">
        <v>358</v>
      </c>
      <c r="S143" s="6">
        <f>+D143+F143+H143+J143+L143+N143+P143+R143</f>
        <v>43</v>
      </c>
      <c r="T143" s="6">
        <f>+D143+P143</f>
        <v>0</v>
      </c>
      <c r="U143" s="6">
        <f>+L143+N143</f>
        <v>15</v>
      </c>
      <c r="V143" s="6">
        <f>+H143+J143+R143</f>
        <v>28</v>
      </c>
      <c r="W143" s="6">
        <f>+F143</f>
        <v>0</v>
      </c>
    </row>
    <row r="144" spans="1:23" ht="15">
      <c r="A144" s="16" t="s">
        <v>427</v>
      </c>
      <c r="B144" s="36" t="s">
        <v>1</v>
      </c>
      <c r="K144" s="6">
        <v>6</v>
      </c>
      <c r="L144" s="5">
        <v>40</v>
      </c>
      <c r="M144" s="6">
        <v>12</v>
      </c>
      <c r="N144" s="5">
        <v>22</v>
      </c>
      <c r="S144" s="6">
        <f>+D144+F144+H144+J144+L144+N144+P144+R144</f>
        <v>62</v>
      </c>
      <c r="T144" s="6">
        <f>+D144+P144</f>
        <v>0</v>
      </c>
      <c r="U144" s="6">
        <f>+L144+N144</f>
        <v>62</v>
      </c>
      <c r="V144" s="6">
        <f>+H144+J144+R144</f>
        <v>0</v>
      </c>
      <c r="W144" s="6">
        <f>+F144</f>
        <v>0</v>
      </c>
    </row>
    <row r="145" spans="1:23" ht="15">
      <c r="A145" s="36" t="s">
        <v>264</v>
      </c>
      <c r="B145" s="20" t="s">
        <v>18</v>
      </c>
      <c r="C145" s="31" t="s">
        <v>7</v>
      </c>
      <c r="E145" s="31">
        <v>52</v>
      </c>
      <c r="G145" s="31" t="s">
        <v>358</v>
      </c>
      <c r="I145" s="31" t="s">
        <v>358</v>
      </c>
      <c r="K145" s="31">
        <v>56</v>
      </c>
      <c r="M145" s="31"/>
      <c r="O145" s="31"/>
      <c r="Q145" s="31"/>
      <c r="S145" s="6">
        <f>+D145+F145+H145+J145+L145+N145+P145+R145</f>
        <v>0</v>
      </c>
      <c r="T145" s="6">
        <f>+D145+P145</f>
        <v>0</v>
      </c>
      <c r="U145" s="6">
        <f>+L145+N145</f>
        <v>0</v>
      </c>
      <c r="V145" s="6">
        <f>+H145+J145+R145</f>
        <v>0</v>
      </c>
      <c r="W145" s="6">
        <f>+F145</f>
        <v>0</v>
      </c>
    </row>
    <row r="146" spans="1:23" ht="15">
      <c r="A146" s="21" t="s">
        <v>434</v>
      </c>
      <c r="B146" s="36" t="s">
        <v>9</v>
      </c>
      <c r="K146" s="6">
        <v>17</v>
      </c>
      <c r="L146" s="5">
        <v>14</v>
      </c>
      <c r="M146" s="31" t="s">
        <v>7</v>
      </c>
      <c r="O146" s="31"/>
      <c r="Q146" s="31"/>
      <c r="S146" s="6">
        <f>+D146+F146+H146+J146+L146+N146+P146+R146</f>
        <v>14</v>
      </c>
      <c r="T146" s="6">
        <f>+D146+P146</f>
        <v>0</v>
      </c>
      <c r="U146" s="6">
        <f>+L146+N146</f>
        <v>14</v>
      </c>
      <c r="V146" s="6">
        <f>+H146+J146+R146</f>
        <v>0</v>
      </c>
      <c r="W146" s="6">
        <f>+F146</f>
        <v>0</v>
      </c>
    </row>
    <row r="147" spans="1:23" ht="15">
      <c r="A147" s="36" t="s">
        <v>253</v>
      </c>
      <c r="B147" s="20" t="s">
        <v>128</v>
      </c>
      <c r="C147" s="31" t="s">
        <v>7</v>
      </c>
      <c r="I147" s="7"/>
      <c r="K147" s="7"/>
      <c r="M147" s="7"/>
      <c r="O147" s="7" t="s">
        <v>7</v>
      </c>
      <c r="Q147" s="7"/>
      <c r="S147" s="6">
        <f>+D147+F147+H147+J147+L147+N147+P147+R147</f>
        <v>0</v>
      </c>
      <c r="T147" s="6">
        <f>+D147+P147</f>
        <v>0</v>
      </c>
      <c r="U147" s="6">
        <f>+L147+N147</f>
        <v>0</v>
      </c>
      <c r="V147" s="6">
        <f>+H147+J147+R147</f>
        <v>0</v>
      </c>
      <c r="W147" s="6">
        <f>+F147</f>
        <v>0</v>
      </c>
    </row>
    <row r="148" spans="1:23" ht="15">
      <c r="A148" s="36" t="s">
        <v>262</v>
      </c>
      <c r="B148" s="20" t="s">
        <v>18</v>
      </c>
      <c r="C148" s="31" t="s">
        <v>7</v>
      </c>
      <c r="G148" s="7"/>
      <c r="I148" s="7"/>
      <c r="K148" s="31">
        <v>44</v>
      </c>
      <c r="M148" s="31" t="s">
        <v>7</v>
      </c>
      <c r="O148" s="7" t="s">
        <v>7</v>
      </c>
      <c r="Q148" s="7"/>
      <c r="S148" s="6">
        <f>+D148+F148+H148+J148+L148+N148+P148+R148</f>
        <v>0</v>
      </c>
      <c r="T148" s="6">
        <f>+D148+P148</f>
        <v>0</v>
      </c>
      <c r="U148" s="6">
        <f>+L148+N148</f>
        <v>0</v>
      </c>
      <c r="V148" s="6">
        <f>+H148+J148+R148</f>
        <v>0</v>
      </c>
      <c r="W148" s="6">
        <f>+F148</f>
        <v>0</v>
      </c>
    </row>
    <row r="149" spans="1:23" ht="15">
      <c r="A149" s="21" t="s">
        <v>472</v>
      </c>
      <c r="B149" s="20" t="s">
        <v>13</v>
      </c>
      <c r="Q149" s="7">
        <v>38</v>
      </c>
      <c r="S149" s="6">
        <f>+D149+F149+H149+J149+L149+N149+P149+R149</f>
        <v>0</v>
      </c>
      <c r="T149" s="6">
        <f>+D149+P149</f>
        <v>0</v>
      </c>
      <c r="U149" s="6">
        <f>+L149+N149</f>
        <v>0</v>
      </c>
      <c r="V149" s="6">
        <f>+H149+J149+R149</f>
        <v>0</v>
      </c>
      <c r="W149" s="6">
        <f>+F149</f>
        <v>0</v>
      </c>
    </row>
    <row r="150" spans="1:23" ht="15">
      <c r="A150" s="36" t="s">
        <v>212</v>
      </c>
      <c r="B150" s="20" t="s">
        <v>16</v>
      </c>
      <c r="C150" s="6" t="s">
        <v>19</v>
      </c>
      <c r="O150" s="7" t="s">
        <v>7</v>
      </c>
      <c r="Q150" s="7"/>
      <c r="S150" s="6">
        <f>+D150+F150+H150+J150+L150+N150+P150+R150</f>
        <v>0</v>
      </c>
      <c r="T150" s="6">
        <f>+D150+P150</f>
        <v>0</v>
      </c>
      <c r="U150" s="6">
        <f>+L150+N150</f>
        <v>0</v>
      </c>
      <c r="V150" s="6">
        <f>+H150+J150+R150</f>
        <v>0</v>
      </c>
      <c r="W150" s="6">
        <f>+F150</f>
        <v>0</v>
      </c>
    </row>
    <row r="151" spans="1:23" ht="15">
      <c r="A151" s="34" t="s">
        <v>261</v>
      </c>
      <c r="B151" s="20" t="s">
        <v>3</v>
      </c>
      <c r="C151" s="31" t="s">
        <v>7</v>
      </c>
      <c r="O151" s="7" t="s">
        <v>7</v>
      </c>
      <c r="Q151" s="7"/>
      <c r="S151" s="6">
        <f>+D151+F151+H151+J151+L151+N151+P151+R151</f>
        <v>0</v>
      </c>
      <c r="T151" s="6">
        <f>+D151+P151</f>
        <v>0</v>
      </c>
      <c r="U151" s="6">
        <f>+L151+N151</f>
        <v>0</v>
      </c>
      <c r="V151" s="6">
        <f>+H151+J151+R151</f>
        <v>0</v>
      </c>
      <c r="W151" s="6">
        <f>+F151</f>
        <v>0</v>
      </c>
    </row>
    <row r="152" spans="1:23" ht="15">
      <c r="A152" s="21" t="s">
        <v>326</v>
      </c>
      <c r="B152" s="20" t="s">
        <v>5</v>
      </c>
      <c r="E152" s="6">
        <v>2</v>
      </c>
      <c r="F152" s="5">
        <v>80</v>
      </c>
      <c r="G152" s="9">
        <v>4</v>
      </c>
      <c r="H152" s="5">
        <v>50</v>
      </c>
      <c r="I152" s="9">
        <v>5</v>
      </c>
      <c r="J152" s="5">
        <v>45</v>
      </c>
      <c r="K152" s="9"/>
      <c r="M152" s="9"/>
      <c r="O152" s="9"/>
      <c r="Q152" s="7" t="s">
        <v>358</v>
      </c>
      <c r="S152" s="6">
        <f>+D152+F152+H152+J152+L152+N152+P152+R152</f>
        <v>175</v>
      </c>
      <c r="T152" s="6">
        <f>+D152+P152</f>
        <v>0</v>
      </c>
      <c r="U152" s="6">
        <f>+L152+N152</f>
        <v>0</v>
      </c>
      <c r="V152" s="6">
        <f>+H152+J152+R152</f>
        <v>95</v>
      </c>
      <c r="W152" s="6">
        <f>+F152</f>
        <v>80</v>
      </c>
    </row>
    <row r="153" spans="1:23" ht="15">
      <c r="A153" s="21" t="s">
        <v>426</v>
      </c>
      <c r="B153" s="36" t="s">
        <v>5</v>
      </c>
      <c r="K153" s="6">
        <v>9</v>
      </c>
      <c r="L153" s="5">
        <v>29</v>
      </c>
      <c r="M153" s="31" t="s">
        <v>7</v>
      </c>
      <c r="O153" s="31"/>
      <c r="Q153" s="31"/>
      <c r="S153" s="6">
        <f>+D153+F153+H153+J153+L153+N153+P153+R153</f>
        <v>29</v>
      </c>
      <c r="T153" s="6">
        <f>+D153+P153</f>
        <v>0</v>
      </c>
      <c r="U153" s="6">
        <f>+L153+N153</f>
        <v>29</v>
      </c>
      <c r="V153" s="6">
        <f>+H153+J153+R153</f>
        <v>0</v>
      </c>
      <c r="W153" s="6">
        <f>+F153</f>
        <v>0</v>
      </c>
    </row>
    <row r="154" spans="1:23" ht="15">
      <c r="A154" s="36" t="s">
        <v>259</v>
      </c>
      <c r="B154" s="20" t="s">
        <v>9</v>
      </c>
      <c r="C154" s="31" t="s">
        <v>7</v>
      </c>
      <c r="S154" s="6">
        <f>+D154+F154+H154+J154+L154+N154+P154+R154</f>
        <v>0</v>
      </c>
      <c r="T154" s="6">
        <f>+D154+P154</f>
        <v>0</v>
      </c>
      <c r="U154" s="6">
        <f>+L154+N154</f>
        <v>0</v>
      </c>
      <c r="V154" s="6">
        <f>+H154+J154+R154</f>
        <v>0</v>
      </c>
      <c r="W154" s="6">
        <f>+F154</f>
        <v>0</v>
      </c>
    </row>
    <row r="155" spans="1:23" ht="15">
      <c r="A155" s="36" t="s">
        <v>439</v>
      </c>
      <c r="B155" s="36" t="s">
        <v>5</v>
      </c>
      <c r="K155" s="31">
        <v>42</v>
      </c>
      <c r="M155" s="31"/>
      <c r="O155" s="31"/>
      <c r="Q155" s="31"/>
      <c r="S155" s="6">
        <f>+D155+F155+H155+J155+L155+N155+P155+R155</f>
        <v>0</v>
      </c>
      <c r="T155" s="6">
        <f>+D155+P155</f>
        <v>0</v>
      </c>
      <c r="U155" s="6">
        <f>+L155+N155</f>
        <v>0</v>
      </c>
      <c r="V155" s="6">
        <f>+H155+J155+R155</f>
        <v>0</v>
      </c>
      <c r="W155" s="6">
        <f>+F155</f>
        <v>0</v>
      </c>
    </row>
    <row r="156" spans="1:23" ht="15">
      <c r="A156" s="36" t="s">
        <v>444</v>
      </c>
      <c r="B156" s="36" t="s">
        <v>343</v>
      </c>
      <c r="K156" s="31">
        <v>59</v>
      </c>
      <c r="M156" s="31">
        <v>42</v>
      </c>
      <c r="O156" s="7">
        <v>49</v>
      </c>
      <c r="Q156" s="7"/>
      <c r="S156" s="6">
        <f>+D156+F156+H156+J156+L156+N156+P156+R156</f>
        <v>0</v>
      </c>
      <c r="T156" s="6">
        <f>+D156+P156</f>
        <v>0</v>
      </c>
      <c r="U156" s="6">
        <f>+L156+N156</f>
        <v>0</v>
      </c>
      <c r="V156" s="6">
        <f>+H156+J156+R156</f>
        <v>0</v>
      </c>
      <c r="W156" s="6">
        <f>+F156</f>
        <v>0</v>
      </c>
    </row>
    <row r="157" spans="1:23" ht="15">
      <c r="A157" s="21" t="s">
        <v>425</v>
      </c>
      <c r="B157" s="36" t="s">
        <v>10</v>
      </c>
      <c r="K157" s="6">
        <v>14</v>
      </c>
      <c r="L157" s="5">
        <v>18</v>
      </c>
      <c r="M157" s="6">
        <v>7</v>
      </c>
      <c r="N157" s="5">
        <v>36</v>
      </c>
      <c r="S157" s="6">
        <f>+D157+F157+H157+J157+L157+N157+P157+R157</f>
        <v>54</v>
      </c>
      <c r="T157" s="6">
        <f>+D157+P157</f>
        <v>0</v>
      </c>
      <c r="U157" s="6">
        <f>+L157+N157</f>
        <v>54</v>
      </c>
      <c r="V157" s="6">
        <f>+H157+J157+R157</f>
        <v>0</v>
      </c>
      <c r="W157" s="6">
        <f>+F157</f>
        <v>0</v>
      </c>
    </row>
    <row r="158" spans="1:23" ht="15">
      <c r="A158" s="21" t="s">
        <v>327</v>
      </c>
      <c r="B158" s="20" t="s">
        <v>128</v>
      </c>
      <c r="E158" s="31">
        <v>61</v>
      </c>
      <c r="G158" s="31">
        <v>62</v>
      </c>
      <c r="I158" s="31">
        <v>46</v>
      </c>
      <c r="K158" s="31"/>
      <c r="M158" s="31"/>
      <c r="O158" s="31"/>
      <c r="Q158" s="7" t="s">
        <v>358</v>
      </c>
      <c r="S158" s="6">
        <f>+D158+F158+H158+J158+L158+N158+P158+R158</f>
        <v>0</v>
      </c>
      <c r="T158" s="6">
        <f>+D158+P158</f>
        <v>0</v>
      </c>
      <c r="U158" s="6">
        <f>+L158+N158</f>
        <v>0</v>
      </c>
      <c r="V158" s="6">
        <f>+H158+J158+R158</f>
        <v>0</v>
      </c>
      <c r="W158" s="6">
        <f>+F158</f>
        <v>0</v>
      </c>
    </row>
    <row r="159" spans="1:23" ht="15">
      <c r="A159" s="36" t="s">
        <v>227</v>
      </c>
      <c r="B159" s="20" t="s">
        <v>14</v>
      </c>
      <c r="C159" s="31">
        <v>36</v>
      </c>
      <c r="G159" s="7"/>
      <c r="I159" s="7"/>
      <c r="K159" s="7"/>
      <c r="M159" s="7"/>
      <c r="O159" s="7" t="s">
        <v>271</v>
      </c>
      <c r="Q159" s="7"/>
      <c r="S159" s="6">
        <f>+D159+F159+H159+J159+L159+N159+P159+R159</f>
        <v>0</v>
      </c>
      <c r="T159" s="6">
        <f>+D159+P159</f>
        <v>0</v>
      </c>
      <c r="U159" s="6">
        <f>+L159+N159</f>
        <v>0</v>
      </c>
      <c r="V159" s="6">
        <f>+H159+J159+R159</f>
        <v>0</v>
      </c>
      <c r="W159" s="6">
        <f>+F159</f>
        <v>0</v>
      </c>
    </row>
    <row r="160" spans="1:23" ht="15">
      <c r="A160" s="36" t="s">
        <v>215</v>
      </c>
      <c r="B160" s="20" t="s">
        <v>9</v>
      </c>
      <c r="C160" s="6">
        <v>16</v>
      </c>
      <c r="D160" s="5">
        <v>15</v>
      </c>
      <c r="M160" s="31">
        <v>34</v>
      </c>
      <c r="O160" s="6" t="s">
        <v>19</v>
      </c>
      <c r="S160" s="6">
        <f>+D160+F160+H160+J160+L160+N160+P160+R160</f>
        <v>15</v>
      </c>
      <c r="T160" s="6">
        <f>+D160+P160</f>
        <v>15</v>
      </c>
      <c r="U160" s="6">
        <f>+L160+N160</f>
        <v>0</v>
      </c>
      <c r="V160" s="6">
        <f>+H160+J160+R160</f>
        <v>0</v>
      </c>
      <c r="W160" s="6">
        <f>+F160</f>
        <v>0</v>
      </c>
    </row>
    <row r="161" spans="1:23" ht="15">
      <c r="A161" s="21" t="s">
        <v>328</v>
      </c>
      <c r="B161" s="20" t="s">
        <v>8</v>
      </c>
      <c r="E161" s="31" t="s">
        <v>357</v>
      </c>
      <c r="G161" s="31">
        <v>53</v>
      </c>
      <c r="I161" s="31">
        <v>36</v>
      </c>
      <c r="K161" s="31">
        <v>32</v>
      </c>
      <c r="M161" s="31" t="s">
        <v>7</v>
      </c>
      <c r="O161" s="31"/>
      <c r="Q161" s="31"/>
      <c r="S161" s="6">
        <f>+D161+F161+H161+J161+L161+N161+P161+R161</f>
        <v>0</v>
      </c>
      <c r="T161" s="6">
        <f>+D161+P161</f>
        <v>0</v>
      </c>
      <c r="U161" s="6">
        <f>+L161+N161</f>
        <v>0</v>
      </c>
      <c r="V161" s="6">
        <f>+H161+J161+R161</f>
        <v>0</v>
      </c>
      <c r="W161" s="6">
        <f>+F161</f>
        <v>0</v>
      </c>
    </row>
    <row r="162" spans="1:23" ht="15">
      <c r="A162" s="36" t="s">
        <v>372</v>
      </c>
      <c r="B162" s="20" t="s">
        <v>14</v>
      </c>
      <c r="E162" s="6">
        <v>14</v>
      </c>
      <c r="F162" s="5">
        <v>18</v>
      </c>
      <c r="G162" s="31" t="s">
        <v>358</v>
      </c>
      <c r="I162" s="9">
        <v>24</v>
      </c>
      <c r="J162" s="5">
        <v>7</v>
      </c>
      <c r="K162" s="31">
        <v>54</v>
      </c>
      <c r="M162" s="31"/>
      <c r="O162" s="31"/>
      <c r="Q162" s="6">
        <v>20</v>
      </c>
      <c r="R162" s="23">
        <v>11</v>
      </c>
      <c r="S162" s="6">
        <f>+D162+F162+H162+J162+L162+N162+P162+R162</f>
        <v>36</v>
      </c>
      <c r="T162" s="6">
        <f>+D162+P162</f>
        <v>0</v>
      </c>
      <c r="U162" s="6">
        <f>+L162+N162</f>
        <v>0</v>
      </c>
      <c r="V162" s="6">
        <f>+H162+J162+R162</f>
        <v>18</v>
      </c>
      <c r="W162" s="6">
        <f>+F162</f>
        <v>18</v>
      </c>
    </row>
    <row r="163" spans="1:23" ht="15">
      <c r="A163" s="21" t="s">
        <v>329</v>
      </c>
      <c r="B163" s="20" t="s">
        <v>10</v>
      </c>
      <c r="E163" s="31">
        <v>48</v>
      </c>
      <c r="G163" s="31">
        <v>51</v>
      </c>
      <c r="I163" s="31" t="s">
        <v>358</v>
      </c>
      <c r="K163" s="31"/>
      <c r="M163" s="31"/>
      <c r="O163" s="31"/>
      <c r="Q163" s="6">
        <v>24</v>
      </c>
      <c r="R163" s="23">
        <v>7</v>
      </c>
      <c r="S163" s="6">
        <f>+D163+F163+H163+J163+L163+N163+P163+R163</f>
        <v>7</v>
      </c>
      <c r="T163" s="6">
        <f>+D163+P163</f>
        <v>0</v>
      </c>
      <c r="U163" s="6">
        <f>+L163+N163</f>
        <v>0</v>
      </c>
      <c r="V163" s="6">
        <f>+H163+J163+R163</f>
        <v>7</v>
      </c>
      <c r="W163" s="6">
        <f>+F163</f>
        <v>0</v>
      </c>
    </row>
    <row r="164" spans="1:23" ht="15">
      <c r="A164" s="36" t="s">
        <v>378</v>
      </c>
      <c r="B164" s="20" t="s">
        <v>13</v>
      </c>
      <c r="G164" s="31">
        <v>40</v>
      </c>
      <c r="I164" s="31" t="s">
        <v>358</v>
      </c>
      <c r="K164" s="31"/>
      <c r="M164" s="31"/>
      <c r="O164" s="31"/>
      <c r="Q164" s="7">
        <v>35</v>
      </c>
      <c r="S164" s="6">
        <f>+D164+F164+H164+J164+L164+N164+P164+R164</f>
        <v>0</v>
      </c>
      <c r="T164" s="6">
        <f>+D164+P164</f>
        <v>0</v>
      </c>
      <c r="U164" s="6">
        <f>+L164+N164</f>
        <v>0</v>
      </c>
      <c r="V164" s="6">
        <f>+H164+J164+R164</f>
        <v>0</v>
      </c>
      <c r="W164" s="6">
        <f>+F164</f>
        <v>0</v>
      </c>
    </row>
    <row r="165" spans="1:23" ht="15">
      <c r="A165" s="21" t="s">
        <v>330</v>
      </c>
      <c r="B165" s="20" t="s">
        <v>5</v>
      </c>
      <c r="E165" s="6">
        <v>14</v>
      </c>
      <c r="F165" s="5">
        <v>18</v>
      </c>
      <c r="G165" s="9">
        <v>14</v>
      </c>
      <c r="H165" s="5">
        <v>18</v>
      </c>
      <c r="I165" s="9">
        <v>1</v>
      </c>
      <c r="J165" s="5">
        <v>100</v>
      </c>
      <c r="K165" s="9"/>
      <c r="M165" s="9"/>
      <c r="O165" s="9"/>
      <c r="Q165" s="6">
        <v>9</v>
      </c>
      <c r="R165" s="23">
        <v>29</v>
      </c>
      <c r="S165" s="6">
        <f>+D165+F165+H165+J165+L165+N165+P165+R165</f>
        <v>165</v>
      </c>
      <c r="T165" s="6">
        <f>+D165+P165</f>
        <v>0</v>
      </c>
      <c r="U165" s="6">
        <f>+L165+N165</f>
        <v>0</v>
      </c>
      <c r="V165" s="6">
        <f>+H165+J165+R165</f>
        <v>147</v>
      </c>
      <c r="W165" s="6">
        <f>+F165</f>
        <v>18</v>
      </c>
    </row>
    <row r="166" spans="1:23" ht="15">
      <c r="A166" s="34" t="s">
        <v>376</v>
      </c>
      <c r="B166" s="20" t="s">
        <v>5</v>
      </c>
      <c r="G166" s="31">
        <v>38</v>
      </c>
      <c r="S166" s="6">
        <f>+D166+F166+H166+J166+L166+N166+P166+R166</f>
        <v>0</v>
      </c>
      <c r="T166" s="6">
        <f>+D166+P166</f>
        <v>0</v>
      </c>
      <c r="U166" s="6">
        <f>+L166+N166</f>
        <v>0</v>
      </c>
      <c r="V166" s="6">
        <f>+H166+J166+R166</f>
        <v>0</v>
      </c>
      <c r="W166" s="6">
        <f>+F166</f>
        <v>0</v>
      </c>
    </row>
    <row r="167" spans="1:23" ht="15">
      <c r="A167" s="21" t="s">
        <v>331</v>
      </c>
      <c r="B167" s="20" t="s">
        <v>13</v>
      </c>
      <c r="E167" s="6">
        <v>25</v>
      </c>
      <c r="F167" s="5">
        <v>6</v>
      </c>
      <c r="G167" s="31" t="s">
        <v>358</v>
      </c>
      <c r="S167" s="6">
        <f>+D167+F167+H167+J167+L167+N167+P167+R167</f>
        <v>6</v>
      </c>
      <c r="T167" s="6">
        <f>+D167+P167</f>
        <v>0</v>
      </c>
      <c r="U167" s="6">
        <f>+L167+N167</f>
        <v>0</v>
      </c>
      <c r="V167" s="6">
        <f>+H167+J167+R167</f>
        <v>0</v>
      </c>
      <c r="W167" s="6">
        <f>+F167</f>
        <v>6</v>
      </c>
    </row>
    <row r="168" spans="1:23" ht="15">
      <c r="A168" s="36" t="s">
        <v>228</v>
      </c>
      <c r="B168" s="20" t="s">
        <v>9</v>
      </c>
      <c r="C168" s="31">
        <v>32</v>
      </c>
      <c r="O168" s="7" t="s">
        <v>7</v>
      </c>
      <c r="Q168" s="7"/>
      <c r="S168" s="6">
        <f>+D168+F168+H168+J168+L168+N168+P168+R168</f>
        <v>0</v>
      </c>
      <c r="T168" s="6">
        <f>+D168+P168</f>
        <v>0</v>
      </c>
      <c r="U168" s="6">
        <f>+L168+N168</f>
        <v>0</v>
      </c>
      <c r="V168" s="6">
        <f>+H168+J168+R168</f>
        <v>0</v>
      </c>
      <c r="W168" s="6">
        <f>+F168</f>
        <v>0</v>
      </c>
    </row>
    <row r="169" spans="1:23" ht="15">
      <c r="A169" s="21" t="s">
        <v>332</v>
      </c>
      <c r="B169" s="20" t="s">
        <v>11</v>
      </c>
      <c r="E169" s="31">
        <v>54</v>
      </c>
      <c r="G169" s="31">
        <v>46</v>
      </c>
      <c r="I169" s="31" t="s">
        <v>358</v>
      </c>
      <c r="K169" s="31"/>
      <c r="M169" s="31"/>
      <c r="O169" s="31"/>
      <c r="Q169" s="6">
        <v>30</v>
      </c>
      <c r="R169" s="23">
        <v>1</v>
      </c>
      <c r="S169" s="6">
        <f>+D169+F169+H169+J169+L169+N169+P169+R169</f>
        <v>1</v>
      </c>
      <c r="T169" s="6">
        <f>+D169+P169</f>
        <v>0</v>
      </c>
      <c r="U169" s="6">
        <f>+L169+N169</f>
        <v>0</v>
      </c>
      <c r="V169" s="6">
        <f>+H169+J169+R169</f>
        <v>1</v>
      </c>
      <c r="W169" s="6">
        <f>+F169</f>
        <v>0</v>
      </c>
    </row>
    <row r="170" spans="1:23" ht="15">
      <c r="A170" s="21" t="s">
        <v>383</v>
      </c>
      <c r="B170" s="20" t="s">
        <v>15</v>
      </c>
      <c r="C170" s="22"/>
      <c r="E170" s="6">
        <v>2</v>
      </c>
      <c r="F170" s="5">
        <v>80</v>
      </c>
      <c r="G170" s="9">
        <v>29</v>
      </c>
      <c r="H170" s="5">
        <v>2</v>
      </c>
      <c r="I170" s="9">
        <v>9</v>
      </c>
      <c r="J170" s="5">
        <v>29</v>
      </c>
      <c r="K170" s="6">
        <v>5</v>
      </c>
      <c r="L170" s="5">
        <v>45</v>
      </c>
      <c r="M170" s="6">
        <v>2</v>
      </c>
      <c r="N170" s="5">
        <v>80</v>
      </c>
      <c r="Q170" s="7" t="s">
        <v>358</v>
      </c>
      <c r="S170" s="6">
        <f>+D170+F170+H170+J170+L170+N170+P170+R170</f>
        <v>236</v>
      </c>
      <c r="T170" s="6">
        <f>+D170+P170</f>
        <v>0</v>
      </c>
      <c r="U170" s="6">
        <f>+L170+N170</f>
        <v>125</v>
      </c>
      <c r="V170" s="6">
        <f>+H170+J170+R170</f>
        <v>31</v>
      </c>
      <c r="W170" s="6">
        <f>+F170</f>
        <v>80</v>
      </c>
    </row>
    <row r="171" spans="1:23" ht="15">
      <c r="A171" s="21" t="s">
        <v>333</v>
      </c>
      <c r="B171" s="20" t="s">
        <v>12</v>
      </c>
      <c r="E171" s="31">
        <v>51</v>
      </c>
      <c r="G171" s="31">
        <v>58</v>
      </c>
      <c r="I171" s="31">
        <v>34</v>
      </c>
      <c r="K171" s="31" t="s">
        <v>7</v>
      </c>
      <c r="M171" s="31"/>
      <c r="O171" s="31"/>
      <c r="Q171" s="7" t="s">
        <v>358</v>
      </c>
      <c r="S171" s="6">
        <f>+D171+F171+H171+J171+L171+N171+P171+R171</f>
        <v>0</v>
      </c>
      <c r="T171" s="6">
        <f>+D171+P171</f>
        <v>0</v>
      </c>
      <c r="U171" s="6">
        <f>+L171+N171</f>
        <v>0</v>
      </c>
      <c r="V171" s="6">
        <f>+H171+J171+R171</f>
        <v>0</v>
      </c>
      <c r="W171" s="6">
        <f>+F171</f>
        <v>0</v>
      </c>
    </row>
    <row r="172" spans="1:23" ht="15">
      <c r="A172" s="36" t="s">
        <v>236</v>
      </c>
      <c r="B172" s="20" t="s">
        <v>10</v>
      </c>
      <c r="C172" s="31">
        <v>46</v>
      </c>
      <c r="G172" s="7"/>
      <c r="I172" s="7"/>
      <c r="K172" s="7"/>
      <c r="M172" s="7"/>
      <c r="O172" s="6">
        <v>16</v>
      </c>
      <c r="P172" s="5">
        <v>15</v>
      </c>
      <c r="S172" s="6">
        <f>+D172+F172+H172+J172+L172+N172+P172+R172</f>
        <v>15</v>
      </c>
      <c r="T172" s="6">
        <f>+D172+P172</f>
        <v>15</v>
      </c>
      <c r="U172" s="6">
        <f>+L172+N172</f>
        <v>0</v>
      </c>
      <c r="V172" s="6">
        <f>+H172+J172+R172</f>
        <v>0</v>
      </c>
      <c r="W172" s="6">
        <f>+F172</f>
        <v>0</v>
      </c>
    </row>
    <row r="173" spans="1:23" ht="15">
      <c r="A173" s="21" t="s">
        <v>334</v>
      </c>
      <c r="B173" s="20" t="s">
        <v>10</v>
      </c>
      <c r="E173" s="31">
        <v>50</v>
      </c>
      <c r="S173" s="6">
        <f>+D173+F173+H173+J173+L173+N173+P173+R173</f>
        <v>0</v>
      </c>
      <c r="T173" s="6">
        <f>+D173+P173</f>
        <v>0</v>
      </c>
      <c r="U173" s="6">
        <f>+L173+N173</f>
        <v>0</v>
      </c>
      <c r="V173" s="6">
        <f>+H173+J173+R173</f>
        <v>0</v>
      </c>
      <c r="W173" s="6">
        <f>+F173</f>
        <v>0</v>
      </c>
    </row>
    <row r="174" spans="1:23" ht="15">
      <c r="A174" s="21" t="s">
        <v>335</v>
      </c>
      <c r="B174" s="20" t="s">
        <v>1</v>
      </c>
      <c r="E174" s="6">
        <v>21</v>
      </c>
      <c r="F174" s="5">
        <v>10</v>
      </c>
      <c r="G174" s="9">
        <v>27</v>
      </c>
      <c r="H174" s="5">
        <v>4</v>
      </c>
      <c r="I174" s="9">
        <v>2</v>
      </c>
      <c r="J174" s="5">
        <v>80</v>
      </c>
      <c r="K174" s="31">
        <v>52</v>
      </c>
      <c r="M174" s="31">
        <v>40</v>
      </c>
      <c r="O174" s="31"/>
      <c r="Q174" s="6">
        <v>12</v>
      </c>
      <c r="R174" s="23">
        <v>22</v>
      </c>
      <c r="S174" s="6">
        <f>+D174+F174+H174+J174+L174+N174+P174+R174</f>
        <v>116</v>
      </c>
      <c r="T174" s="6">
        <f>+D174+P174</f>
        <v>0</v>
      </c>
      <c r="U174" s="6">
        <f>+L174+N174</f>
        <v>0</v>
      </c>
      <c r="V174" s="6">
        <f>+H174+J174+R174</f>
        <v>106</v>
      </c>
      <c r="W174" s="6">
        <f>+F174</f>
        <v>10</v>
      </c>
    </row>
    <row r="175" spans="1:23" ht="15">
      <c r="A175" s="21" t="s">
        <v>336</v>
      </c>
      <c r="B175" s="20" t="s">
        <v>9</v>
      </c>
      <c r="E175" s="31">
        <v>44</v>
      </c>
      <c r="G175" s="31">
        <v>61</v>
      </c>
      <c r="I175" s="31">
        <v>45</v>
      </c>
      <c r="K175" s="31"/>
      <c r="M175" s="31"/>
      <c r="O175" s="31"/>
      <c r="Q175" s="7">
        <v>51</v>
      </c>
      <c r="S175" s="6">
        <f>+D175+F175+H175+J175+L175+N175+P175+R175</f>
        <v>0</v>
      </c>
      <c r="T175" s="6">
        <f>+D175+P175</f>
        <v>0</v>
      </c>
      <c r="U175" s="6">
        <f>+L175+N175</f>
        <v>0</v>
      </c>
      <c r="V175" s="6">
        <f>+H175+J175+R175</f>
        <v>0</v>
      </c>
      <c r="W175" s="6">
        <f>+F175</f>
        <v>0</v>
      </c>
    </row>
    <row r="176" spans="1:23" ht="15">
      <c r="A176" s="36" t="s">
        <v>234</v>
      </c>
      <c r="B176" s="20" t="s">
        <v>1</v>
      </c>
      <c r="C176" s="31" t="s">
        <v>7</v>
      </c>
      <c r="O176" s="7">
        <v>43</v>
      </c>
      <c r="Q176" s="7"/>
      <c r="S176" s="6">
        <f>+D176+F176+H176+J176+L176+N176+P176+R176</f>
        <v>0</v>
      </c>
      <c r="T176" s="6">
        <f>+D176+P176</f>
        <v>0</v>
      </c>
      <c r="U176" s="6">
        <f>+L176+N176</f>
        <v>0</v>
      </c>
      <c r="V176" s="6">
        <f>+H176+J176+R176</f>
        <v>0</v>
      </c>
      <c r="W176" s="6">
        <f>+F176</f>
        <v>0</v>
      </c>
    </row>
    <row r="177" spans="1:23" ht="15">
      <c r="A177" s="36" t="s">
        <v>238</v>
      </c>
      <c r="B177" s="20" t="s">
        <v>10</v>
      </c>
      <c r="C177" s="31" t="s">
        <v>7</v>
      </c>
      <c r="S177" s="6">
        <f>+D177+F177+H177+J177+L177+N177+P177+R177</f>
        <v>0</v>
      </c>
      <c r="T177" s="6">
        <f>+D177+P177</f>
        <v>0</v>
      </c>
      <c r="U177" s="6">
        <f>+L177+N177</f>
        <v>0</v>
      </c>
      <c r="V177" s="6">
        <f>+H177+J177+R177</f>
        <v>0</v>
      </c>
      <c r="W177" s="6">
        <f>+F177</f>
        <v>0</v>
      </c>
    </row>
    <row r="178" spans="1:23" ht="15">
      <c r="A178" s="36" t="s">
        <v>237</v>
      </c>
      <c r="B178" s="20" t="s">
        <v>4</v>
      </c>
      <c r="C178" s="6">
        <v>17</v>
      </c>
      <c r="D178" s="5">
        <v>14</v>
      </c>
      <c r="O178" s="7">
        <v>31</v>
      </c>
      <c r="Q178" s="7"/>
      <c r="S178" s="6">
        <f>+D178+F178+H178+J178+L178+N178+P178+R178</f>
        <v>14</v>
      </c>
      <c r="T178" s="6">
        <f>+D178+P178</f>
        <v>14</v>
      </c>
      <c r="U178" s="6">
        <f>+L178+N178</f>
        <v>0</v>
      </c>
      <c r="V178" s="6">
        <f>+H178+J178+R178</f>
        <v>0</v>
      </c>
      <c r="W178" s="6">
        <f>+F178</f>
        <v>0</v>
      </c>
    </row>
    <row r="179" spans="1:23" ht="15">
      <c r="A179" s="36" t="s">
        <v>221</v>
      </c>
      <c r="B179" s="20" t="s">
        <v>14</v>
      </c>
      <c r="C179" s="31">
        <v>40</v>
      </c>
      <c r="O179" s="7" t="s">
        <v>7</v>
      </c>
      <c r="Q179" s="7"/>
      <c r="S179" s="6">
        <f>+D179+F179+H179+J179+L179+N179+P179+R179</f>
        <v>0</v>
      </c>
      <c r="T179" s="6">
        <f>+D179+P179</f>
        <v>0</v>
      </c>
      <c r="U179" s="6">
        <f>+L179+N179</f>
        <v>0</v>
      </c>
      <c r="V179" s="6">
        <f>+H179+J179+R179</f>
        <v>0</v>
      </c>
      <c r="W179" s="6">
        <f>+F179</f>
        <v>0</v>
      </c>
    </row>
    <row r="180" spans="1:23" ht="15">
      <c r="A180" s="36" t="s">
        <v>207</v>
      </c>
      <c r="B180" s="20" t="s">
        <v>14</v>
      </c>
      <c r="C180" s="6">
        <v>26</v>
      </c>
      <c r="D180" s="5">
        <v>5</v>
      </c>
      <c r="O180" s="7" t="s">
        <v>7</v>
      </c>
      <c r="Q180" s="7"/>
      <c r="S180" s="6">
        <f>+D180+F180+H180+J180+L180+N180+P180+R180</f>
        <v>5</v>
      </c>
      <c r="T180" s="6">
        <f>+D180+P180</f>
        <v>5</v>
      </c>
      <c r="U180" s="6">
        <f>+L180+N180</f>
        <v>0</v>
      </c>
      <c r="V180" s="6">
        <f>+H180+J180+R180</f>
        <v>0</v>
      </c>
      <c r="W180" s="6">
        <f>+F180</f>
        <v>0</v>
      </c>
    </row>
    <row r="181" spans="1:23" ht="15">
      <c r="A181" s="21" t="s">
        <v>470</v>
      </c>
      <c r="B181" s="20" t="s">
        <v>130</v>
      </c>
      <c r="Q181" s="7" t="s">
        <v>358</v>
      </c>
      <c r="S181" s="6">
        <f>+D181+F181+H181+J181+L181+N181+P181+R181</f>
        <v>0</v>
      </c>
      <c r="T181" s="6">
        <f>+D181+P181</f>
        <v>0</v>
      </c>
      <c r="U181" s="6">
        <f>+L181+N181</f>
        <v>0</v>
      </c>
      <c r="V181" s="6">
        <f>+H181+J181+R181</f>
        <v>0</v>
      </c>
      <c r="W181" s="6">
        <f>+F181</f>
        <v>0</v>
      </c>
    </row>
    <row r="182" spans="1:23" ht="15">
      <c r="A182" s="21" t="s">
        <v>337</v>
      </c>
      <c r="B182" s="20" t="s">
        <v>8</v>
      </c>
      <c r="E182" s="31">
        <v>45</v>
      </c>
      <c r="G182" s="31">
        <v>39</v>
      </c>
      <c r="K182" s="6">
        <v>13</v>
      </c>
      <c r="L182" s="5">
        <v>20</v>
      </c>
      <c r="M182" s="6">
        <v>8</v>
      </c>
      <c r="N182" s="5">
        <v>32</v>
      </c>
      <c r="Q182" s="7">
        <v>32</v>
      </c>
      <c r="S182" s="6">
        <f>+D182+F182+H182+J182+L182+N182+P182+R182</f>
        <v>52</v>
      </c>
      <c r="T182" s="6">
        <f>+D182+P182</f>
        <v>0</v>
      </c>
      <c r="U182" s="6">
        <f>+L182+N182</f>
        <v>52</v>
      </c>
      <c r="V182" s="6">
        <f>+H182+J182+R182</f>
        <v>0</v>
      </c>
      <c r="W182" s="6">
        <f>+F182</f>
        <v>0</v>
      </c>
    </row>
    <row r="183" spans="1:23" ht="15">
      <c r="A183" s="36" t="s">
        <v>233</v>
      </c>
      <c r="B183" s="20" t="s">
        <v>8</v>
      </c>
      <c r="C183" s="31" t="s">
        <v>7</v>
      </c>
      <c r="O183" s="6">
        <v>13</v>
      </c>
      <c r="P183" s="5">
        <v>20</v>
      </c>
      <c r="S183" s="6">
        <f>+D183+F183+H183+J183+L183+N183+P183+R183</f>
        <v>20</v>
      </c>
      <c r="T183" s="6">
        <f>+D183+P183</f>
        <v>20</v>
      </c>
      <c r="U183" s="6">
        <f>+L183+N183</f>
        <v>0</v>
      </c>
      <c r="V183" s="6">
        <f>+H183+J183+R183</f>
        <v>0</v>
      </c>
      <c r="W183" s="6">
        <f>+F183</f>
        <v>0</v>
      </c>
    </row>
    <row r="184" spans="1:23" ht="15">
      <c r="A184" s="36" t="s">
        <v>270</v>
      </c>
      <c r="B184" s="20" t="s">
        <v>4</v>
      </c>
      <c r="C184" s="31" t="s">
        <v>7</v>
      </c>
      <c r="G184" s="7"/>
      <c r="I184" s="7"/>
      <c r="K184" s="7"/>
      <c r="M184" s="7"/>
      <c r="O184" s="7">
        <v>46</v>
      </c>
      <c r="Q184" s="7"/>
      <c r="S184" s="6">
        <f>+D184+F184+H184+J184+L184+N184+P184+R184</f>
        <v>0</v>
      </c>
      <c r="T184" s="6">
        <f>+D184+P184</f>
        <v>0</v>
      </c>
      <c r="U184" s="6">
        <f>+L184+N184</f>
        <v>0</v>
      </c>
      <c r="V184" s="6">
        <f>+H184+J184+R184</f>
        <v>0</v>
      </c>
      <c r="W184" s="6">
        <f>+F184</f>
        <v>0</v>
      </c>
    </row>
    <row r="185" spans="1:23" ht="15">
      <c r="A185" s="36" t="s">
        <v>375</v>
      </c>
      <c r="B185" s="20" t="s">
        <v>13</v>
      </c>
      <c r="G185" s="31" t="s">
        <v>358</v>
      </c>
      <c r="I185" s="31">
        <v>47</v>
      </c>
      <c r="K185" s="31"/>
      <c r="M185" s="31"/>
      <c r="O185" s="31"/>
      <c r="Q185" s="31"/>
      <c r="S185" s="6">
        <f>+D185+F185+H185+J185+L185+N185+P185+R185</f>
        <v>0</v>
      </c>
      <c r="T185" s="6">
        <f>+D185+P185</f>
        <v>0</v>
      </c>
      <c r="U185" s="6">
        <f>+L185+N185</f>
        <v>0</v>
      </c>
      <c r="V185" s="6">
        <f>+H185+J185+R185</f>
        <v>0</v>
      </c>
      <c r="W185" s="6">
        <f>+F185</f>
        <v>0</v>
      </c>
    </row>
    <row r="186" spans="1:23" ht="15">
      <c r="A186" s="21" t="s">
        <v>338</v>
      </c>
      <c r="B186" s="20" t="s">
        <v>5</v>
      </c>
      <c r="E186" s="6">
        <v>1</v>
      </c>
      <c r="F186" s="5">
        <v>100</v>
      </c>
      <c r="G186" s="9">
        <v>18</v>
      </c>
      <c r="H186" s="5">
        <v>13</v>
      </c>
      <c r="I186" s="9">
        <v>7</v>
      </c>
      <c r="J186" s="5">
        <v>36</v>
      </c>
      <c r="K186" s="9"/>
      <c r="M186" s="9"/>
      <c r="O186" s="9"/>
      <c r="Q186" s="6">
        <v>1</v>
      </c>
      <c r="R186" s="23">
        <v>100</v>
      </c>
      <c r="S186" s="6">
        <f>+D186+F186+H186+J186+L186+N186+P186+R186</f>
        <v>249</v>
      </c>
      <c r="T186" s="6">
        <f>+D186+P186</f>
        <v>0</v>
      </c>
      <c r="U186" s="6">
        <f>+L186+N186</f>
        <v>0</v>
      </c>
      <c r="V186" s="6">
        <f>+H186+J186+R186</f>
        <v>149</v>
      </c>
      <c r="W186" s="6">
        <f>+F186</f>
        <v>100</v>
      </c>
    </row>
    <row r="187" spans="1:23" ht="15">
      <c r="A187" s="21" t="s">
        <v>339</v>
      </c>
      <c r="B187" s="20" t="s">
        <v>11</v>
      </c>
      <c r="E187" s="31">
        <v>37</v>
      </c>
      <c r="G187" s="31">
        <v>35</v>
      </c>
      <c r="I187" s="31" t="s">
        <v>358</v>
      </c>
      <c r="K187" s="31"/>
      <c r="M187" s="31"/>
      <c r="O187" s="31"/>
      <c r="Q187" s="7">
        <v>48</v>
      </c>
      <c r="S187" s="6">
        <f>+D187+F187+H187+J187+L187+N187+P187+R187</f>
        <v>0</v>
      </c>
      <c r="T187" s="6">
        <f>+D187+P187</f>
        <v>0</v>
      </c>
      <c r="U187" s="6">
        <f>+L187+N187</f>
        <v>0</v>
      </c>
      <c r="V187" s="6">
        <f>+H187+J187+R187</f>
        <v>0</v>
      </c>
      <c r="W187" s="6">
        <f>+F187</f>
        <v>0</v>
      </c>
    </row>
    <row r="188" spans="1:23" ht="15">
      <c r="A188" s="36" t="s">
        <v>240</v>
      </c>
      <c r="B188" s="20" t="s">
        <v>9</v>
      </c>
      <c r="C188" s="6">
        <v>19</v>
      </c>
      <c r="D188" s="5">
        <v>12</v>
      </c>
      <c r="O188" s="6">
        <v>12</v>
      </c>
      <c r="P188" s="5">
        <v>22</v>
      </c>
      <c r="S188" s="6">
        <f>+D188+F188+H188+J188+L188+N188+P188+R188</f>
        <v>34</v>
      </c>
      <c r="T188" s="6">
        <f>+D188+P188</f>
        <v>34</v>
      </c>
      <c r="U188" s="6">
        <f>+L188+N188</f>
        <v>0</v>
      </c>
      <c r="V188" s="6">
        <f>+H188+J188+R188</f>
        <v>0</v>
      </c>
      <c r="W188" s="6">
        <f>+F188</f>
        <v>0</v>
      </c>
    </row>
    <row r="189" spans="1:23" ht="15">
      <c r="A189" s="36" t="s">
        <v>214</v>
      </c>
      <c r="B189" s="20" t="s">
        <v>16</v>
      </c>
      <c r="C189" s="31" t="s">
        <v>7</v>
      </c>
      <c r="O189" s="6">
        <v>21</v>
      </c>
      <c r="P189" s="5">
        <v>10</v>
      </c>
      <c r="S189" s="6">
        <f>+D189+F189+H189+J189+L189+N189+P189+R189</f>
        <v>10</v>
      </c>
      <c r="T189" s="6">
        <f>+D189+P189</f>
        <v>10</v>
      </c>
      <c r="U189" s="6">
        <f>+L189+N189</f>
        <v>0</v>
      </c>
      <c r="V189" s="6">
        <f>+H189+J189+R189</f>
        <v>0</v>
      </c>
      <c r="W189" s="6">
        <f>+F189</f>
        <v>0</v>
      </c>
    </row>
    <row r="190" spans="1:23" ht="15">
      <c r="A190" s="36" t="s">
        <v>441</v>
      </c>
      <c r="B190" s="36" t="s">
        <v>5</v>
      </c>
      <c r="K190" s="31" t="s">
        <v>7</v>
      </c>
      <c r="M190" s="31"/>
      <c r="O190" s="31"/>
      <c r="Q190" s="31"/>
      <c r="S190" s="6">
        <f>+D190+F190+H190+J190+L190+N190+P190+R190</f>
        <v>0</v>
      </c>
      <c r="T190" s="6">
        <f>+D190+P190</f>
        <v>0</v>
      </c>
      <c r="U190" s="6">
        <f>+L190+N190</f>
        <v>0</v>
      </c>
      <c r="V190" s="6">
        <f>+H190+J190+R190</f>
        <v>0</v>
      </c>
      <c r="W190" s="6">
        <f>+F190</f>
        <v>0</v>
      </c>
    </row>
    <row r="191" spans="1:23" ht="15">
      <c r="A191" s="21" t="s">
        <v>340</v>
      </c>
      <c r="B191" s="20" t="s">
        <v>4</v>
      </c>
      <c r="E191" s="31">
        <v>54</v>
      </c>
      <c r="G191" s="31">
        <v>42</v>
      </c>
      <c r="Q191" s="7" t="s">
        <v>356</v>
      </c>
      <c r="S191" s="6">
        <f>+D191+F191+H191+J191+L191+N191+P191+R191</f>
        <v>0</v>
      </c>
      <c r="T191" s="6">
        <f>+D191+P191</f>
        <v>0</v>
      </c>
      <c r="U191" s="6">
        <f>+L191+N191</f>
        <v>0</v>
      </c>
      <c r="V191" s="6">
        <f>+H191+J191+R191</f>
        <v>0</v>
      </c>
      <c r="W191" s="6">
        <f>+F191</f>
        <v>0</v>
      </c>
    </row>
    <row r="192" spans="1:23" ht="15">
      <c r="A192" s="24" t="s">
        <v>469</v>
      </c>
      <c r="B192" s="20" t="s">
        <v>468</v>
      </c>
      <c r="Q192" s="7">
        <v>55</v>
      </c>
      <c r="S192" s="6">
        <f>+D192+F192+H192+J192+L192+N192+P192+R192</f>
        <v>0</v>
      </c>
      <c r="T192" s="6">
        <f>+D192+P192</f>
        <v>0</v>
      </c>
      <c r="U192" s="6">
        <f>+L192+N192</f>
        <v>0</v>
      </c>
      <c r="V192" s="6">
        <f>+H192+J192+R192</f>
        <v>0</v>
      </c>
      <c r="W192" s="6">
        <f>+F192</f>
        <v>0</v>
      </c>
    </row>
    <row r="193" spans="1:23" ht="15">
      <c r="A193" s="34" t="s">
        <v>269</v>
      </c>
      <c r="B193" s="20" t="s">
        <v>2</v>
      </c>
      <c r="C193" s="31" t="s">
        <v>7</v>
      </c>
      <c r="M193" s="31">
        <v>43</v>
      </c>
      <c r="O193" s="7">
        <v>48</v>
      </c>
      <c r="Q193" s="7"/>
      <c r="S193" s="6">
        <f>+D193+F193+H193+J193+L193+N193+P193+R193</f>
        <v>0</v>
      </c>
      <c r="T193" s="6">
        <f>+D193+P193</f>
        <v>0</v>
      </c>
      <c r="U193" s="6">
        <f>+L193+N193</f>
        <v>0</v>
      </c>
      <c r="V193" s="6">
        <f>+H193+J193+R193</f>
        <v>0</v>
      </c>
      <c r="W193" s="6">
        <f>+F193</f>
        <v>0</v>
      </c>
    </row>
    <row r="194" spans="1:23" ht="15">
      <c r="A194" s="34" t="s">
        <v>445</v>
      </c>
      <c r="B194" s="36" t="s">
        <v>4</v>
      </c>
      <c r="K194" s="31">
        <v>57</v>
      </c>
      <c r="M194" s="31" t="s">
        <v>7</v>
      </c>
      <c r="O194" s="31"/>
      <c r="Q194" s="31"/>
      <c r="S194" s="6">
        <f>+D194+F194+H194+J194+L194+N194+P194+R194</f>
        <v>0</v>
      </c>
      <c r="T194" s="6">
        <f>+D194+P194</f>
        <v>0</v>
      </c>
      <c r="U194" s="6">
        <f>+L194+N194</f>
        <v>0</v>
      </c>
      <c r="V194" s="6">
        <f>+H194+J194+R194</f>
        <v>0</v>
      </c>
      <c r="W194" s="6">
        <f>+F194</f>
        <v>0</v>
      </c>
    </row>
    <row r="195" spans="1:23" ht="15">
      <c r="A195" s="36" t="s">
        <v>255</v>
      </c>
      <c r="B195" s="20" t="s">
        <v>128</v>
      </c>
      <c r="C195" s="31">
        <v>31</v>
      </c>
      <c r="E195" s="31">
        <v>42</v>
      </c>
      <c r="G195" s="31">
        <v>43</v>
      </c>
      <c r="I195" s="31" t="s">
        <v>358</v>
      </c>
      <c r="K195" s="31" t="s">
        <v>271</v>
      </c>
      <c r="M195" s="31" t="s">
        <v>7</v>
      </c>
      <c r="O195" s="7">
        <v>47</v>
      </c>
      <c r="Q195" s="7" t="s">
        <v>358</v>
      </c>
      <c r="S195" s="6">
        <f>+D195+F195+H195+J195+L195+N195+P195+R195</f>
        <v>0</v>
      </c>
      <c r="T195" s="6">
        <f>+D195+P195</f>
        <v>0</v>
      </c>
      <c r="U195" s="6">
        <f>+L195+N195</f>
        <v>0</v>
      </c>
      <c r="V195" s="6">
        <f>+H195+J195+R195</f>
        <v>0</v>
      </c>
      <c r="W195" s="6">
        <f>+F195</f>
        <v>0</v>
      </c>
    </row>
    <row r="196" spans="1:23" ht="15">
      <c r="A196" s="36" t="s">
        <v>194</v>
      </c>
      <c r="B196" s="20" t="s">
        <v>8</v>
      </c>
      <c r="C196" s="6">
        <v>6</v>
      </c>
      <c r="D196" s="5">
        <v>40</v>
      </c>
      <c r="E196" s="6">
        <v>4</v>
      </c>
      <c r="F196" s="5">
        <v>50</v>
      </c>
      <c r="G196" s="9">
        <v>9</v>
      </c>
      <c r="H196" s="5">
        <v>29</v>
      </c>
      <c r="I196" s="31" t="s">
        <v>358</v>
      </c>
      <c r="K196" s="31">
        <v>31</v>
      </c>
      <c r="M196" s="6">
        <v>25</v>
      </c>
      <c r="N196" s="5">
        <v>6</v>
      </c>
      <c r="O196" s="6">
        <v>4</v>
      </c>
      <c r="P196" s="5">
        <v>50</v>
      </c>
      <c r="Q196" s="6">
        <v>6</v>
      </c>
      <c r="R196" s="23">
        <v>40</v>
      </c>
      <c r="S196" s="6">
        <f>+D196+F196+H196+J196+L196+N196+P196+R196</f>
        <v>215</v>
      </c>
      <c r="T196" s="6">
        <f>+D196+P196</f>
        <v>90</v>
      </c>
      <c r="U196" s="6">
        <f>+L196+N196</f>
        <v>6</v>
      </c>
      <c r="V196" s="6">
        <f>+H196+J196+R196</f>
        <v>69</v>
      </c>
      <c r="W196" s="6">
        <f>+F196</f>
        <v>50</v>
      </c>
    </row>
    <row r="197" spans="1:23" ht="15">
      <c r="A197" s="36" t="s">
        <v>476</v>
      </c>
      <c r="B197" s="36" t="s">
        <v>8</v>
      </c>
      <c r="Q197" s="7">
        <v>36</v>
      </c>
      <c r="S197" s="6">
        <f>+D197+F197+H197+J197+L197+N197+P197+R197</f>
        <v>0</v>
      </c>
      <c r="T197" s="6">
        <f>+D197+P197</f>
        <v>0</v>
      </c>
      <c r="U197" s="6">
        <f>+L197+N197</f>
        <v>0</v>
      </c>
      <c r="V197" s="6">
        <f>+H197+J197+R197</f>
        <v>0</v>
      </c>
      <c r="W197" s="6">
        <f>+F197</f>
        <v>0</v>
      </c>
    </row>
  </sheetData>
  <sheetProtection/>
  <mergeCells count="8">
    <mergeCell ref="Q1:R1"/>
    <mergeCell ref="O1:P1"/>
    <mergeCell ref="C1:D1"/>
    <mergeCell ref="G1:H1"/>
    <mergeCell ref="I1:J1"/>
    <mergeCell ref="E1:F1"/>
    <mergeCell ref="K1:L1"/>
    <mergeCell ref="M1:N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23" width="7.140625" style="6" customWidth="1"/>
    <col min="24" max="24" width="7.140625" style="18" customWidth="1"/>
  </cols>
  <sheetData>
    <row r="1" spans="1:24" s="1" customFormat="1" ht="30.75" customHeight="1" thickBot="1">
      <c r="A1" s="15"/>
      <c r="C1" s="44" t="s">
        <v>177</v>
      </c>
      <c r="D1" s="45"/>
      <c r="E1" s="44" t="s">
        <v>176</v>
      </c>
      <c r="F1" s="45"/>
      <c r="G1" s="44" t="s">
        <v>359</v>
      </c>
      <c r="H1" s="45"/>
      <c r="I1" s="44" t="s">
        <v>381</v>
      </c>
      <c r="J1" s="45"/>
      <c r="K1" s="44" t="s">
        <v>419</v>
      </c>
      <c r="L1" s="45"/>
      <c r="M1" s="44" t="s">
        <v>422</v>
      </c>
      <c r="N1" s="45"/>
      <c r="O1" s="44" t="s">
        <v>380</v>
      </c>
      <c r="P1" s="45"/>
      <c r="Q1" s="44" t="s">
        <v>465</v>
      </c>
      <c r="R1" s="45"/>
      <c r="S1" s="2" t="s">
        <v>0</v>
      </c>
      <c r="T1" s="2" t="s">
        <v>133</v>
      </c>
      <c r="U1" s="2" t="s">
        <v>134</v>
      </c>
      <c r="V1" s="2" t="s">
        <v>135</v>
      </c>
      <c r="W1" s="2" t="s">
        <v>342</v>
      </c>
      <c r="X1" s="17" t="s">
        <v>136</v>
      </c>
    </row>
    <row r="2" spans="1:23" ht="15.75" thickTop="1">
      <c r="A2" s="36" t="s">
        <v>415</v>
      </c>
      <c r="B2" s="36" t="s">
        <v>8</v>
      </c>
      <c r="C2" s="22"/>
      <c r="K2" s="9">
        <v>14</v>
      </c>
      <c r="L2" s="5">
        <v>18</v>
      </c>
      <c r="M2" s="9">
        <v>24</v>
      </c>
      <c r="N2" s="5">
        <v>7</v>
      </c>
      <c r="O2" s="31">
        <v>36</v>
      </c>
      <c r="Q2" s="31"/>
      <c r="S2" s="6">
        <f>+D2+F2+H2+J2+L2+N2+P2+R2</f>
        <v>25</v>
      </c>
      <c r="T2" s="6">
        <f>+F2+J2</f>
        <v>0</v>
      </c>
      <c r="U2" s="6">
        <f>+D2+H2+R2</f>
        <v>0</v>
      </c>
      <c r="V2" s="6">
        <f>+P2</f>
        <v>0</v>
      </c>
      <c r="W2" s="6">
        <f>+L2+N2</f>
        <v>25</v>
      </c>
    </row>
    <row r="3" spans="1:23" ht="15">
      <c r="A3" s="36" t="s">
        <v>458</v>
      </c>
      <c r="B3" s="36" t="s">
        <v>10</v>
      </c>
      <c r="C3" s="22"/>
      <c r="Q3" s="7">
        <v>33</v>
      </c>
      <c r="S3" s="6">
        <f>+D3+F3+H3+J3+L3+N3+P3+R3</f>
        <v>0</v>
      </c>
      <c r="T3" s="6">
        <f>+F3+J3</f>
        <v>0</v>
      </c>
      <c r="U3" s="6">
        <f>+D3+H3+R3</f>
        <v>0</v>
      </c>
      <c r="V3" s="6">
        <f>+P3</f>
        <v>0</v>
      </c>
      <c r="W3" s="6">
        <f>+L3+N3</f>
        <v>0</v>
      </c>
    </row>
    <row r="4" spans="1:23" ht="15">
      <c r="A4" s="3" t="s">
        <v>67</v>
      </c>
      <c r="B4" t="s">
        <v>6</v>
      </c>
      <c r="C4" s="9">
        <v>27</v>
      </c>
      <c r="D4" s="5">
        <v>4</v>
      </c>
      <c r="G4" s="31">
        <v>39</v>
      </c>
      <c r="I4" s="7"/>
      <c r="K4" s="7"/>
      <c r="M4" s="7"/>
      <c r="O4" s="7"/>
      <c r="Q4" s="7"/>
      <c r="S4" s="6">
        <f>+D4+F4+H4+J4+L4+N4+P4+R4</f>
        <v>4</v>
      </c>
      <c r="T4" s="6">
        <f>+F4+J4</f>
        <v>0</v>
      </c>
      <c r="U4" s="6">
        <f>+D4+H4+R4</f>
        <v>4</v>
      </c>
      <c r="V4" s="6">
        <f>+P4</f>
        <v>0</v>
      </c>
      <c r="W4" s="6">
        <f>+L4+N4</f>
        <v>0</v>
      </c>
    </row>
    <row r="5" spans="1:23" ht="15">
      <c r="A5" s="3" t="s">
        <v>64</v>
      </c>
      <c r="B5" t="s">
        <v>10</v>
      </c>
      <c r="C5" s="10" t="s">
        <v>7</v>
      </c>
      <c r="G5" s="31" t="s">
        <v>7</v>
      </c>
      <c r="Q5" s="7">
        <v>39</v>
      </c>
      <c r="S5" s="6">
        <f>+D5+F5+H5+J5+L5+N5+P5+R5</f>
        <v>0</v>
      </c>
      <c r="T5" s="6">
        <f>+F5+J5</f>
        <v>0</v>
      </c>
      <c r="U5" s="6">
        <f>+D5+H5+R5</f>
        <v>0</v>
      </c>
      <c r="V5" s="6">
        <f>+P5</f>
        <v>0</v>
      </c>
      <c r="W5" s="6">
        <f>+L5+N5</f>
        <v>0</v>
      </c>
    </row>
    <row r="6" spans="1:23" ht="15">
      <c r="A6" s="3" t="s">
        <v>88</v>
      </c>
      <c r="B6" t="s">
        <v>5</v>
      </c>
      <c r="C6" s="31" t="s">
        <v>7</v>
      </c>
      <c r="G6" s="6">
        <v>12</v>
      </c>
      <c r="H6" s="5">
        <v>22</v>
      </c>
      <c r="I6" s="31">
        <v>48</v>
      </c>
      <c r="K6" s="31">
        <v>43</v>
      </c>
      <c r="M6" s="10">
        <v>36</v>
      </c>
      <c r="O6" s="6">
        <v>14</v>
      </c>
      <c r="P6" s="5">
        <v>18</v>
      </c>
      <c r="Q6" s="7">
        <v>42</v>
      </c>
      <c r="S6" s="6">
        <f>+D6+F6+H6+J6+L6+N6+P6+R6</f>
        <v>40</v>
      </c>
      <c r="T6" s="6">
        <f>+F6+J6</f>
        <v>0</v>
      </c>
      <c r="U6" s="6">
        <f>+D6+H6+R6</f>
        <v>22</v>
      </c>
      <c r="V6" s="6">
        <f>+P6</f>
        <v>18</v>
      </c>
      <c r="W6" s="6">
        <f>+L6+N6</f>
        <v>0</v>
      </c>
    </row>
    <row r="7" spans="1:23" ht="15">
      <c r="A7" s="3" t="s">
        <v>139</v>
      </c>
      <c r="B7" t="s">
        <v>1</v>
      </c>
      <c r="C7" s="22"/>
      <c r="E7" s="31" t="s">
        <v>7</v>
      </c>
      <c r="I7" s="6">
        <v>14</v>
      </c>
      <c r="J7" s="5">
        <v>18</v>
      </c>
      <c r="S7" s="6">
        <f>+D7+F7+H7+J7+L7+N7+P7+R7</f>
        <v>18</v>
      </c>
      <c r="T7" s="6">
        <f>+F7+J7</f>
        <v>18</v>
      </c>
      <c r="U7" s="6">
        <f>+D7+H7+R7</f>
        <v>0</v>
      </c>
      <c r="V7" s="6">
        <f>+P7</f>
        <v>0</v>
      </c>
      <c r="W7" s="6">
        <f>+L7+N7</f>
        <v>0</v>
      </c>
    </row>
    <row r="8" spans="1:23" ht="15">
      <c r="A8" s="36" t="s">
        <v>401</v>
      </c>
      <c r="B8" s="36" t="s">
        <v>8</v>
      </c>
      <c r="K8" s="9">
        <v>26</v>
      </c>
      <c r="L8" s="5">
        <v>5</v>
      </c>
      <c r="M8" s="9">
        <v>22</v>
      </c>
      <c r="N8" s="5">
        <v>9</v>
      </c>
      <c r="O8" s="6">
        <v>18</v>
      </c>
      <c r="P8" s="5">
        <v>13</v>
      </c>
      <c r="S8" s="6">
        <f>+D8+F8+H8+J8+L8+N8+P8+R8</f>
        <v>27</v>
      </c>
      <c r="T8" s="6">
        <f>+F8+J8</f>
        <v>0</v>
      </c>
      <c r="U8" s="6">
        <f>+D8+H8+R8</f>
        <v>0</v>
      </c>
      <c r="V8" s="6">
        <f>+P8</f>
        <v>13</v>
      </c>
      <c r="W8" s="6">
        <f>+L8+N8</f>
        <v>14</v>
      </c>
    </row>
    <row r="9" spans="1:23" ht="15">
      <c r="A9" s="36" t="s">
        <v>394</v>
      </c>
      <c r="B9" s="36" t="s">
        <v>1</v>
      </c>
      <c r="C9" s="22"/>
      <c r="K9" s="31">
        <v>44</v>
      </c>
      <c r="M9" s="31"/>
      <c r="O9" s="31">
        <v>32</v>
      </c>
      <c r="Q9" s="31"/>
      <c r="S9" s="6">
        <f>+D9+F9+H9+J9+L9+N9+P9+R9</f>
        <v>0</v>
      </c>
      <c r="T9" s="6">
        <f>+F9+J9</f>
        <v>0</v>
      </c>
      <c r="U9" s="6">
        <f>+D9+H9+R9</f>
        <v>0</v>
      </c>
      <c r="V9" s="6">
        <f>+P9</f>
        <v>0</v>
      </c>
      <c r="W9" s="6">
        <f>+L9+N9</f>
        <v>0</v>
      </c>
    </row>
    <row r="10" spans="1:23" ht="15">
      <c r="A10" s="21" t="s">
        <v>47</v>
      </c>
      <c r="B10" s="20" t="s">
        <v>1</v>
      </c>
      <c r="C10" s="9" t="s">
        <v>19</v>
      </c>
      <c r="E10" s="31">
        <v>45</v>
      </c>
      <c r="G10" s="6">
        <v>15</v>
      </c>
      <c r="H10" s="5">
        <v>16</v>
      </c>
      <c r="I10" s="31">
        <v>43</v>
      </c>
      <c r="K10" s="31"/>
      <c r="M10" s="31"/>
      <c r="O10" s="31"/>
      <c r="Q10" s="6">
        <v>6</v>
      </c>
      <c r="R10" s="5">
        <v>40</v>
      </c>
      <c r="S10" s="6">
        <f>+D10+F10+H10+J10+L10+N10+P10+R10</f>
        <v>56</v>
      </c>
      <c r="T10" s="6">
        <f>+F10+J10</f>
        <v>0</v>
      </c>
      <c r="U10" s="6">
        <f>+D10+H10+R10</f>
        <v>56</v>
      </c>
      <c r="V10" s="6">
        <f>+P10</f>
        <v>0</v>
      </c>
      <c r="W10" s="6">
        <f>+L10+N10</f>
        <v>0</v>
      </c>
    </row>
    <row r="11" spans="1:23" ht="15">
      <c r="A11" s="3" t="s">
        <v>81</v>
      </c>
      <c r="B11" t="s">
        <v>1</v>
      </c>
      <c r="C11" s="10">
        <v>43</v>
      </c>
      <c r="E11" s="31">
        <v>70</v>
      </c>
      <c r="G11" s="10">
        <v>37</v>
      </c>
      <c r="I11" s="31">
        <v>41</v>
      </c>
      <c r="K11" s="31"/>
      <c r="M11" s="31"/>
      <c r="O11" s="31"/>
      <c r="Q11" s="7">
        <v>48</v>
      </c>
      <c r="S11" s="6">
        <f>+D11+F11+H11+J11+L11+N11+P11+R11</f>
        <v>0</v>
      </c>
      <c r="T11" s="6">
        <f>+F11+J11</f>
        <v>0</v>
      </c>
      <c r="U11" s="6">
        <f>+D11+H11+R11</f>
        <v>0</v>
      </c>
      <c r="V11" s="6">
        <f>+P11</f>
        <v>0</v>
      </c>
      <c r="W11" s="6">
        <f>+L11+N11</f>
        <v>0</v>
      </c>
    </row>
    <row r="12" spans="1:23" ht="15">
      <c r="A12" s="24" t="s">
        <v>90</v>
      </c>
      <c r="B12" s="20" t="s">
        <v>1</v>
      </c>
      <c r="C12" s="31" t="s">
        <v>7</v>
      </c>
      <c r="E12" s="22"/>
      <c r="G12" s="31" t="s">
        <v>7</v>
      </c>
      <c r="I12" s="7"/>
      <c r="K12" s="7"/>
      <c r="M12" s="7"/>
      <c r="O12" s="7"/>
      <c r="Q12" s="7"/>
      <c r="S12" s="6">
        <f>+D12+F12+H12+J12+L12+N12+P12+R12</f>
        <v>0</v>
      </c>
      <c r="T12" s="6">
        <f>+F12+J12</f>
        <v>0</v>
      </c>
      <c r="U12" s="6">
        <f>+D12+H12+R12</f>
        <v>0</v>
      </c>
      <c r="V12" s="6">
        <f>+P12</f>
        <v>0</v>
      </c>
      <c r="W12" s="6">
        <f>+L12+N12</f>
        <v>0</v>
      </c>
    </row>
    <row r="13" spans="1:23" ht="15">
      <c r="A13" s="3" t="s">
        <v>65</v>
      </c>
      <c r="B13" t="s">
        <v>1</v>
      </c>
      <c r="C13" s="10">
        <v>34</v>
      </c>
      <c r="E13" s="31">
        <v>32</v>
      </c>
      <c r="G13" s="31">
        <v>34</v>
      </c>
      <c r="I13" s="31">
        <v>34</v>
      </c>
      <c r="K13" s="10"/>
      <c r="M13" s="10"/>
      <c r="O13" s="31"/>
      <c r="Q13" s="6">
        <v>28</v>
      </c>
      <c r="R13" s="5">
        <v>3</v>
      </c>
      <c r="S13" s="6">
        <f>+D13+F13+H13+J13+L13+N13+P13+R13</f>
        <v>3</v>
      </c>
      <c r="T13" s="6">
        <f>+F13+J13</f>
        <v>0</v>
      </c>
      <c r="U13" s="6">
        <f>+D13+H13+R13</f>
        <v>3</v>
      </c>
      <c r="V13" s="6">
        <f>+P13</f>
        <v>0</v>
      </c>
      <c r="W13" s="6">
        <f>+L13+N13</f>
        <v>0</v>
      </c>
    </row>
    <row r="14" spans="1:23" ht="15">
      <c r="A14" s="3" t="s">
        <v>154</v>
      </c>
      <c r="B14" t="s">
        <v>8</v>
      </c>
      <c r="C14" s="22"/>
      <c r="E14" s="31">
        <v>64</v>
      </c>
      <c r="I14" s="31">
        <v>34</v>
      </c>
      <c r="K14" s="10"/>
      <c r="M14" s="31"/>
      <c r="O14" s="31"/>
      <c r="Q14" s="31"/>
      <c r="S14" s="6">
        <f>+D14+F14+H14+J14+L14+N14+P14+R14</f>
        <v>0</v>
      </c>
      <c r="T14" s="6">
        <f>+F14+J14</f>
        <v>0</v>
      </c>
      <c r="U14" s="6">
        <f>+D14+H14+R14</f>
        <v>0</v>
      </c>
      <c r="V14" s="6">
        <f>+P14</f>
        <v>0</v>
      </c>
      <c r="W14" s="6">
        <f>+L14+N14</f>
        <v>0</v>
      </c>
    </row>
    <row r="15" spans="1:23" ht="15">
      <c r="A15" s="3" t="s">
        <v>159</v>
      </c>
      <c r="B15" t="s">
        <v>10</v>
      </c>
      <c r="C15" s="6"/>
      <c r="E15" s="31">
        <v>65</v>
      </c>
      <c r="S15" s="6">
        <f>+D15+F15+H15+J15+L15+N15+P15+R15</f>
        <v>0</v>
      </c>
      <c r="T15" s="6">
        <f>+F15+J15</f>
        <v>0</v>
      </c>
      <c r="U15" s="6">
        <f>+D15+H15+R15</f>
        <v>0</v>
      </c>
      <c r="V15" s="6">
        <f>+P15</f>
        <v>0</v>
      </c>
      <c r="W15" s="6">
        <f>+L15+N15</f>
        <v>0</v>
      </c>
    </row>
    <row r="16" spans="1:23" ht="15">
      <c r="A16" s="21" t="s">
        <v>144</v>
      </c>
      <c r="B16" s="20" t="s">
        <v>3</v>
      </c>
      <c r="E16" s="9">
        <v>27</v>
      </c>
      <c r="F16" s="5">
        <v>4</v>
      </c>
      <c r="G16" s="7"/>
      <c r="I16" s="6">
        <v>7</v>
      </c>
      <c r="J16" s="5">
        <v>36</v>
      </c>
      <c r="S16" s="6">
        <f>+D16+F16+H16+J16+L16+N16+P16+R16</f>
        <v>40</v>
      </c>
      <c r="T16" s="6">
        <f>+F16+J16</f>
        <v>40</v>
      </c>
      <c r="U16" s="6">
        <f>+D16+H16+R16</f>
        <v>0</v>
      </c>
      <c r="V16" s="6">
        <f>+P16</f>
        <v>0</v>
      </c>
      <c r="W16" s="6">
        <f>+L16+N16</f>
        <v>0</v>
      </c>
    </row>
    <row r="17" spans="1:23" ht="15">
      <c r="A17" s="16" t="s">
        <v>345</v>
      </c>
      <c r="B17" s="20" t="s">
        <v>5</v>
      </c>
      <c r="G17" s="6" t="s">
        <v>19</v>
      </c>
      <c r="Q17" s="6" t="s">
        <v>19</v>
      </c>
      <c r="S17" s="6">
        <f>+D17+F17+H17+J17+L17+N17+P17+R17</f>
        <v>0</v>
      </c>
      <c r="T17" s="6">
        <f>+F17+J17</f>
        <v>0</v>
      </c>
      <c r="U17" s="6">
        <f>+D17+H17+R17</f>
        <v>0</v>
      </c>
      <c r="V17" s="6">
        <f>+P17</f>
        <v>0</v>
      </c>
      <c r="W17" s="6">
        <f>+L17+N17</f>
        <v>0</v>
      </c>
    </row>
    <row r="18" spans="1:23" ht="15">
      <c r="A18" s="3" t="s">
        <v>49</v>
      </c>
      <c r="B18" t="s">
        <v>10</v>
      </c>
      <c r="C18" s="9">
        <v>11</v>
      </c>
      <c r="D18" s="5">
        <v>24</v>
      </c>
      <c r="E18" s="31">
        <v>54</v>
      </c>
      <c r="G18" s="6">
        <v>5</v>
      </c>
      <c r="H18" s="5">
        <v>45</v>
      </c>
      <c r="I18" s="31">
        <v>45</v>
      </c>
      <c r="K18" s="31"/>
      <c r="M18" s="10"/>
      <c r="O18" s="31"/>
      <c r="Q18" s="6">
        <v>14</v>
      </c>
      <c r="R18" s="5">
        <v>18</v>
      </c>
      <c r="S18" s="6">
        <f>+D18+F18+H18+J18+L18+N18+P18+R18</f>
        <v>87</v>
      </c>
      <c r="T18" s="6">
        <f>+F18+J18</f>
        <v>0</v>
      </c>
      <c r="U18" s="6">
        <f>+D18+H18+R18</f>
        <v>87</v>
      </c>
      <c r="V18" s="6">
        <f>+P18</f>
        <v>0</v>
      </c>
      <c r="W18" s="6">
        <f>+L18+N18</f>
        <v>0</v>
      </c>
    </row>
    <row r="19" spans="1:23" ht="15">
      <c r="A19" s="16" t="s">
        <v>346</v>
      </c>
      <c r="B19" s="20" t="s">
        <v>15</v>
      </c>
      <c r="C19" s="6"/>
      <c r="E19" s="22"/>
      <c r="G19" s="31">
        <v>51</v>
      </c>
      <c r="S19" s="6">
        <f>+D19+F19+H19+J19+L19+N19+P19+R19</f>
        <v>0</v>
      </c>
      <c r="T19" s="6">
        <f>+F19+J19</f>
        <v>0</v>
      </c>
      <c r="U19" s="6">
        <f>+D19+H19+R19</f>
        <v>0</v>
      </c>
      <c r="V19" s="6">
        <f>+P19</f>
        <v>0</v>
      </c>
      <c r="W19" s="6">
        <f>+L19+N19</f>
        <v>0</v>
      </c>
    </row>
    <row r="20" spans="1:23" ht="15">
      <c r="A20" s="34" t="s">
        <v>347</v>
      </c>
      <c r="B20" t="s">
        <v>187</v>
      </c>
      <c r="C20" s="22"/>
      <c r="G20" s="31" t="s">
        <v>7</v>
      </c>
      <c r="S20" s="6">
        <f>+D20+F20+H20+J20+L20+N20+P20+R20</f>
        <v>0</v>
      </c>
      <c r="T20" s="6">
        <f>+F20+J20</f>
        <v>0</v>
      </c>
      <c r="U20" s="6">
        <f>+D20+H20+R20</f>
        <v>0</v>
      </c>
      <c r="V20" s="6">
        <f>+P20</f>
        <v>0</v>
      </c>
      <c r="W20" s="6">
        <f>+L20+N20</f>
        <v>0</v>
      </c>
    </row>
    <row r="21" spans="1:23" ht="15">
      <c r="A21" s="24" t="s">
        <v>166</v>
      </c>
      <c r="B21" s="20" t="s">
        <v>129</v>
      </c>
      <c r="E21" s="31" t="s">
        <v>7</v>
      </c>
      <c r="S21" s="6">
        <f>+D21+F21+H21+J21+L21+N21+P21+R21</f>
        <v>0</v>
      </c>
      <c r="T21" s="6">
        <f>+F21+J21</f>
        <v>0</v>
      </c>
      <c r="U21" s="6">
        <f>+D21+H21+R21</f>
        <v>0</v>
      </c>
      <c r="V21" s="6">
        <f>+P21</f>
        <v>0</v>
      </c>
      <c r="W21" s="6">
        <f>+L21+N21</f>
        <v>0</v>
      </c>
    </row>
    <row r="22" spans="1:23" ht="15">
      <c r="A22" s="21" t="s">
        <v>142</v>
      </c>
      <c r="B22" t="s">
        <v>13</v>
      </c>
      <c r="C22" s="6"/>
      <c r="E22" s="9">
        <v>10</v>
      </c>
      <c r="F22" s="5">
        <v>26</v>
      </c>
      <c r="G22" s="7"/>
      <c r="I22" s="6">
        <v>11</v>
      </c>
      <c r="J22" s="5">
        <v>24</v>
      </c>
      <c r="S22" s="6">
        <f>+D22+F22+H22+J22+L22+N22+P22+R22</f>
        <v>50</v>
      </c>
      <c r="T22" s="6">
        <f>+F22+J22</f>
        <v>50</v>
      </c>
      <c r="U22" s="6">
        <f>+D22+H22+R22</f>
        <v>0</v>
      </c>
      <c r="V22" s="6">
        <f>+P22</f>
        <v>0</v>
      </c>
      <c r="W22" s="6">
        <f>+L22+N22</f>
        <v>0</v>
      </c>
    </row>
    <row r="23" spans="1:23" ht="15">
      <c r="A23" s="16" t="s">
        <v>405</v>
      </c>
      <c r="B23" s="16" t="s">
        <v>11</v>
      </c>
      <c r="K23" s="9">
        <v>25</v>
      </c>
      <c r="L23" s="5">
        <v>6</v>
      </c>
      <c r="M23" s="9">
        <v>25</v>
      </c>
      <c r="N23" s="5">
        <v>6</v>
      </c>
      <c r="O23" s="6">
        <v>20</v>
      </c>
      <c r="P23" s="5">
        <v>11</v>
      </c>
      <c r="Q23" s="7">
        <v>58</v>
      </c>
      <c r="S23" s="6">
        <f>+D23+F23+H23+J23+L23+N23+P23+R23</f>
        <v>23</v>
      </c>
      <c r="T23" s="6">
        <f>+F23+J23</f>
        <v>0</v>
      </c>
      <c r="U23" s="6">
        <f>+D23+H23+R23</f>
        <v>0</v>
      </c>
      <c r="V23" s="6">
        <f>+P23</f>
        <v>11</v>
      </c>
      <c r="W23" s="6">
        <f>+L23+N23</f>
        <v>12</v>
      </c>
    </row>
    <row r="24" spans="1:23" ht="15">
      <c r="A24" s="16" t="s">
        <v>362</v>
      </c>
      <c r="B24" t="s">
        <v>10</v>
      </c>
      <c r="I24" s="31" t="s">
        <v>7</v>
      </c>
      <c r="K24" s="31"/>
      <c r="M24" s="31"/>
      <c r="O24" s="31"/>
      <c r="Q24" s="31"/>
      <c r="S24" s="6">
        <f>+D24+F24+H24+J24+L24+N24+P24+R24</f>
        <v>0</v>
      </c>
      <c r="T24" s="6">
        <f>+F24+J24</f>
        <v>0</v>
      </c>
      <c r="U24" s="6">
        <f>+D24+H24+R24</f>
        <v>0</v>
      </c>
      <c r="V24" s="6">
        <f>+P24</f>
        <v>0</v>
      </c>
      <c r="W24" s="6">
        <f>+L24+N24</f>
        <v>0</v>
      </c>
    </row>
    <row r="25" spans="1:23" ht="15">
      <c r="A25" s="21" t="s">
        <v>95</v>
      </c>
      <c r="B25" s="20" t="s">
        <v>10</v>
      </c>
      <c r="C25" s="31">
        <v>45</v>
      </c>
      <c r="G25" s="7"/>
      <c r="I25" s="7"/>
      <c r="K25" s="31">
        <v>50</v>
      </c>
      <c r="M25" s="31">
        <v>39</v>
      </c>
      <c r="O25" s="31" t="s">
        <v>358</v>
      </c>
      <c r="Q25" s="7">
        <v>35</v>
      </c>
      <c r="S25" s="6">
        <f>+D25+F25+H25+J25+L25+N25+P25+R25</f>
        <v>0</v>
      </c>
      <c r="T25" s="6">
        <f>+F25+J25</f>
        <v>0</v>
      </c>
      <c r="U25" s="6">
        <f>+D25+H25+R25</f>
        <v>0</v>
      </c>
      <c r="V25" s="6">
        <f>+P25</f>
        <v>0</v>
      </c>
      <c r="W25" s="6">
        <f>+L25+N25</f>
        <v>0</v>
      </c>
    </row>
    <row r="26" spans="1:23" ht="15">
      <c r="A26" s="21" t="s">
        <v>66</v>
      </c>
      <c r="B26" s="20" t="s">
        <v>10</v>
      </c>
      <c r="C26" s="31">
        <v>32</v>
      </c>
      <c r="E26" s="31">
        <v>37</v>
      </c>
      <c r="G26" s="6">
        <v>24</v>
      </c>
      <c r="H26" s="5">
        <v>7</v>
      </c>
      <c r="I26" s="6">
        <v>26</v>
      </c>
      <c r="J26" s="5">
        <v>5</v>
      </c>
      <c r="Q26" s="7">
        <v>38</v>
      </c>
      <c r="S26" s="6">
        <f>+D26+F26+H26+J26+L26+N26+P26+R26</f>
        <v>12</v>
      </c>
      <c r="T26" s="6">
        <f>+F26+J26</f>
        <v>5</v>
      </c>
      <c r="U26" s="6">
        <f>+D26+H26+R26</f>
        <v>7</v>
      </c>
      <c r="V26" s="6">
        <f>+P26</f>
        <v>0</v>
      </c>
      <c r="W26" s="6">
        <f>+L26+N26</f>
        <v>0</v>
      </c>
    </row>
    <row r="27" spans="1:23" ht="15">
      <c r="A27" s="20" t="s">
        <v>158</v>
      </c>
      <c r="B27" s="20" t="s">
        <v>5</v>
      </c>
      <c r="E27" s="9">
        <v>26</v>
      </c>
      <c r="F27" s="5">
        <v>5</v>
      </c>
      <c r="I27" s="6">
        <v>21</v>
      </c>
      <c r="J27" s="5">
        <v>10</v>
      </c>
      <c r="S27" s="6">
        <f>+D27+F27+H27+J27+L27+N27+P27+R27</f>
        <v>15</v>
      </c>
      <c r="T27" s="6">
        <f>+F27+J27</f>
        <v>15</v>
      </c>
      <c r="U27" s="6">
        <f>+D27+H27+R27</f>
        <v>0</v>
      </c>
      <c r="V27" s="6">
        <f>+P27</f>
        <v>0</v>
      </c>
      <c r="W27" s="6">
        <f>+L27+N27</f>
        <v>0</v>
      </c>
    </row>
    <row r="28" spans="1:23" ht="15">
      <c r="A28" s="3" t="s">
        <v>146</v>
      </c>
      <c r="B28" t="s">
        <v>1</v>
      </c>
      <c r="C28" s="22"/>
      <c r="E28" s="31">
        <v>50</v>
      </c>
      <c r="I28" s="31" t="s">
        <v>7</v>
      </c>
      <c r="K28" s="31"/>
      <c r="M28" s="31"/>
      <c r="O28" s="31"/>
      <c r="Q28" s="31"/>
      <c r="S28" s="6">
        <f>+D28+F28+H28+J28+L28+N28+P28+R28</f>
        <v>0</v>
      </c>
      <c r="T28" s="6">
        <f>+F28+J28</f>
        <v>0</v>
      </c>
      <c r="U28" s="6">
        <f>+D28+H28+R28</f>
        <v>0</v>
      </c>
      <c r="V28" s="6">
        <f>+P28</f>
        <v>0</v>
      </c>
      <c r="W28" s="6">
        <f>+L28+N28</f>
        <v>0</v>
      </c>
    </row>
    <row r="29" spans="1:23" ht="15">
      <c r="A29" s="21" t="s">
        <v>168</v>
      </c>
      <c r="B29" s="20" t="s">
        <v>5</v>
      </c>
      <c r="E29" s="31">
        <v>41</v>
      </c>
      <c r="S29" s="6">
        <f>+D29+F29+H29+J29+L29+N29+P29+R29</f>
        <v>0</v>
      </c>
      <c r="T29" s="6">
        <f>+F29+J29</f>
        <v>0</v>
      </c>
      <c r="U29" s="6">
        <f>+D29+H29+R29</f>
        <v>0</v>
      </c>
      <c r="V29" s="6">
        <f>+P29</f>
        <v>0</v>
      </c>
      <c r="W29" s="6">
        <f>+L29+N29</f>
        <v>0</v>
      </c>
    </row>
    <row r="30" spans="1:23" ht="15">
      <c r="A30" s="21" t="s">
        <v>87</v>
      </c>
      <c r="B30" s="20" t="s">
        <v>8</v>
      </c>
      <c r="C30" s="31">
        <v>31</v>
      </c>
      <c r="E30" s="22"/>
      <c r="G30" s="31" t="s">
        <v>7</v>
      </c>
      <c r="K30" s="9">
        <v>24</v>
      </c>
      <c r="L30" s="5">
        <v>7</v>
      </c>
      <c r="M30" s="9">
        <v>18</v>
      </c>
      <c r="N30" s="5">
        <v>13</v>
      </c>
      <c r="O30" s="6">
        <v>10</v>
      </c>
      <c r="P30" s="5">
        <v>26</v>
      </c>
      <c r="Q30" s="7">
        <v>51</v>
      </c>
      <c r="S30" s="6">
        <f>+D30+F30+H30+J30+L30+N30+P30+R30</f>
        <v>46</v>
      </c>
      <c r="T30" s="6">
        <f>+F30+J30</f>
        <v>0</v>
      </c>
      <c r="U30" s="6">
        <f>+D30+H30+R30</f>
        <v>0</v>
      </c>
      <c r="V30" s="6">
        <f>+P30</f>
        <v>26</v>
      </c>
      <c r="W30" s="6">
        <f>+L30+N30</f>
        <v>20</v>
      </c>
    </row>
    <row r="31" spans="1:23" ht="15">
      <c r="A31" s="21" t="s">
        <v>77</v>
      </c>
      <c r="B31" s="20" t="s">
        <v>14</v>
      </c>
      <c r="C31" s="31">
        <v>48</v>
      </c>
      <c r="G31" s="31">
        <v>32</v>
      </c>
      <c r="I31" s="7"/>
      <c r="K31" s="7"/>
      <c r="M31" s="7"/>
      <c r="O31" s="7"/>
      <c r="Q31" s="6">
        <v>22</v>
      </c>
      <c r="R31" s="5">
        <v>9</v>
      </c>
      <c r="S31" s="6">
        <f>+D31+F31+H31+J31+L31+N31+P31+R31</f>
        <v>9</v>
      </c>
      <c r="T31" s="6">
        <f>+F31+J31</f>
        <v>0</v>
      </c>
      <c r="U31" s="6">
        <f>+D31+H31+R31</f>
        <v>9</v>
      </c>
      <c r="V31" s="6">
        <f>+P31</f>
        <v>0</v>
      </c>
      <c r="W31" s="6">
        <f>+L31+N31</f>
        <v>0</v>
      </c>
    </row>
    <row r="32" spans="1:23" ht="15">
      <c r="A32" s="21" t="s">
        <v>160</v>
      </c>
      <c r="B32" s="20" t="s">
        <v>11</v>
      </c>
      <c r="E32" s="31">
        <v>53</v>
      </c>
      <c r="I32" s="31">
        <v>37</v>
      </c>
      <c r="K32" s="31"/>
      <c r="M32" s="31"/>
      <c r="O32" s="10"/>
      <c r="Q32" s="10"/>
      <c r="S32" s="6">
        <f>+D32+F32+H32+J32+L32+N32+P32+R32</f>
        <v>0</v>
      </c>
      <c r="T32" s="6">
        <f>+F32+J32</f>
        <v>0</v>
      </c>
      <c r="U32" s="6">
        <f>+D32+H32+R32</f>
        <v>0</v>
      </c>
      <c r="V32" s="6">
        <f>+P32</f>
        <v>0</v>
      </c>
      <c r="W32" s="6">
        <f>+L32+N32</f>
        <v>0</v>
      </c>
    </row>
    <row r="33" spans="1:23" ht="15">
      <c r="A33" s="20" t="s">
        <v>141</v>
      </c>
      <c r="B33" s="20" t="s">
        <v>13</v>
      </c>
      <c r="C33" s="6"/>
      <c r="E33" s="9" t="s">
        <v>19</v>
      </c>
      <c r="I33" s="6">
        <v>20</v>
      </c>
      <c r="J33" s="5">
        <v>11</v>
      </c>
      <c r="S33" s="6">
        <f>+D33+F33+H33+J33+L33+N33+P33+R33</f>
        <v>11</v>
      </c>
      <c r="T33" s="6">
        <f>+F33+J33</f>
        <v>11</v>
      </c>
      <c r="U33" s="6">
        <f>+D33+H33+R33</f>
        <v>0</v>
      </c>
      <c r="V33" s="6">
        <f>+P33</f>
        <v>0</v>
      </c>
      <c r="W33" s="6">
        <f>+L33+N33</f>
        <v>0</v>
      </c>
    </row>
    <row r="34" spans="1:23" ht="15">
      <c r="A34" s="3" t="s">
        <v>72</v>
      </c>
      <c r="B34" t="s">
        <v>13</v>
      </c>
      <c r="C34" s="9">
        <v>14</v>
      </c>
      <c r="D34" s="5">
        <v>18</v>
      </c>
      <c r="E34" s="9">
        <v>22</v>
      </c>
      <c r="F34" s="5">
        <v>9</v>
      </c>
      <c r="G34" s="6">
        <v>17</v>
      </c>
      <c r="H34" s="5">
        <v>14</v>
      </c>
      <c r="I34" s="31">
        <v>39</v>
      </c>
      <c r="K34" s="31"/>
      <c r="M34" s="31"/>
      <c r="O34" s="31"/>
      <c r="Q34" s="6">
        <v>21</v>
      </c>
      <c r="R34" s="5">
        <v>10</v>
      </c>
      <c r="S34" s="6">
        <f>+D34+F34+H34+J34+L34+N34+P34+R34</f>
        <v>51</v>
      </c>
      <c r="T34" s="6">
        <f>+F34+J34</f>
        <v>9</v>
      </c>
      <c r="U34" s="6">
        <f>+D34+H34+R34</f>
        <v>42</v>
      </c>
      <c r="V34" s="6">
        <f>+P34</f>
        <v>0</v>
      </c>
      <c r="W34" s="6">
        <f>+L34+N34</f>
        <v>0</v>
      </c>
    </row>
    <row r="35" spans="1:23" ht="15">
      <c r="A35" s="24" t="s">
        <v>162</v>
      </c>
      <c r="B35" t="s">
        <v>3</v>
      </c>
      <c r="C35" s="22"/>
      <c r="E35" s="31">
        <v>38</v>
      </c>
      <c r="S35" s="6">
        <f>+D35+F35+H35+J35+L35+N35+P35+R35</f>
        <v>0</v>
      </c>
      <c r="T35" s="6">
        <f>+F35+J35</f>
        <v>0</v>
      </c>
      <c r="U35" s="6">
        <f>+D35+H35+R35</f>
        <v>0</v>
      </c>
      <c r="V35" s="6">
        <f>+P35</f>
        <v>0</v>
      </c>
      <c r="W35" s="6">
        <f>+L35+N35</f>
        <v>0</v>
      </c>
    </row>
    <row r="36" spans="1:23" ht="15">
      <c r="A36" s="36" t="s">
        <v>414</v>
      </c>
      <c r="B36" s="36" t="s">
        <v>10</v>
      </c>
      <c r="K36" s="9">
        <v>12</v>
      </c>
      <c r="L36" s="5">
        <v>22</v>
      </c>
      <c r="M36" s="9">
        <v>12</v>
      </c>
      <c r="N36" s="5">
        <v>22</v>
      </c>
      <c r="O36" s="31" t="s">
        <v>358</v>
      </c>
      <c r="Q36" s="31"/>
      <c r="S36" s="6">
        <f>+D36+F36+H36+J36+L36+N36+P36+R36</f>
        <v>44</v>
      </c>
      <c r="T36" s="6">
        <f>+F36+J36</f>
        <v>0</v>
      </c>
      <c r="U36" s="6">
        <f>+D36+H36+R36</f>
        <v>0</v>
      </c>
      <c r="V36" s="6">
        <f>+P36</f>
        <v>0</v>
      </c>
      <c r="W36" s="6">
        <f>+L36+N36</f>
        <v>44</v>
      </c>
    </row>
    <row r="37" spans="1:23" ht="15">
      <c r="A37" s="24" t="s">
        <v>94</v>
      </c>
      <c r="B37" s="20" t="s">
        <v>15</v>
      </c>
      <c r="C37" s="31">
        <v>54</v>
      </c>
      <c r="S37" s="6">
        <f>+D37+F37+H37+J37+L37+N37+P37+R37</f>
        <v>0</v>
      </c>
      <c r="T37" s="6">
        <f>+F37+J37</f>
        <v>0</v>
      </c>
      <c r="U37" s="6">
        <f>+D37+H37+R37</f>
        <v>0</v>
      </c>
      <c r="V37" s="6">
        <f>+P37</f>
        <v>0</v>
      </c>
      <c r="W37" s="6">
        <f>+L37+N37</f>
        <v>0</v>
      </c>
    </row>
    <row r="38" spans="1:23" ht="15">
      <c r="A38" s="20" t="s">
        <v>147</v>
      </c>
      <c r="B38" t="s">
        <v>8</v>
      </c>
      <c r="C38" s="22"/>
      <c r="E38" s="9">
        <v>18</v>
      </c>
      <c r="F38" s="5">
        <v>13</v>
      </c>
      <c r="I38" s="6">
        <v>21</v>
      </c>
      <c r="J38" s="5">
        <v>10</v>
      </c>
      <c r="O38" s="10">
        <v>39</v>
      </c>
      <c r="Q38" s="7">
        <v>47</v>
      </c>
      <c r="S38" s="6">
        <f>+D38+F38+H38+J38+L38+N38+P38+R38</f>
        <v>23</v>
      </c>
      <c r="T38" s="6">
        <f>+F38+J38</f>
        <v>23</v>
      </c>
      <c r="U38" s="6">
        <f>+D38+H38+R38</f>
        <v>0</v>
      </c>
      <c r="V38" s="6">
        <f>+P38</f>
        <v>0</v>
      </c>
      <c r="W38" s="6">
        <f>+L38+N38</f>
        <v>0</v>
      </c>
    </row>
    <row r="39" spans="1:23" ht="15">
      <c r="A39" s="3" t="s">
        <v>92</v>
      </c>
      <c r="B39" t="s">
        <v>5</v>
      </c>
      <c r="C39" s="10">
        <v>50</v>
      </c>
      <c r="K39" s="9">
        <v>5</v>
      </c>
      <c r="L39" s="5">
        <v>45</v>
      </c>
      <c r="M39" s="9">
        <v>9</v>
      </c>
      <c r="N39" s="5">
        <v>29</v>
      </c>
      <c r="O39" s="6">
        <v>4</v>
      </c>
      <c r="P39" s="5">
        <v>50</v>
      </c>
      <c r="S39" s="6">
        <f>+D39+F39+H39+J39+L39+N39+P39+R39</f>
        <v>124</v>
      </c>
      <c r="T39" s="6">
        <f>+F39+J39</f>
        <v>0</v>
      </c>
      <c r="U39" s="6">
        <f>+D39+H39+R39</f>
        <v>0</v>
      </c>
      <c r="V39" s="6">
        <f>+P39</f>
        <v>50</v>
      </c>
      <c r="W39" s="6">
        <f>+L39+N39</f>
        <v>74</v>
      </c>
    </row>
    <row r="40" spans="1:23" ht="15">
      <c r="A40" s="21" t="s">
        <v>98</v>
      </c>
      <c r="B40" t="s">
        <v>14</v>
      </c>
      <c r="C40" s="10">
        <v>56</v>
      </c>
      <c r="E40" s="9">
        <v>24</v>
      </c>
      <c r="F40" s="5">
        <v>7</v>
      </c>
      <c r="G40" s="10">
        <v>43</v>
      </c>
      <c r="I40" s="31">
        <v>44</v>
      </c>
      <c r="K40" s="9">
        <v>17</v>
      </c>
      <c r="L40" s="5">
        <v>14</v>
      </c>
      <c r="M40" s="31">
        <v>32</v>
      </c>
      <c r="O40" s="31" t="s">
        <v>358</v>
      </c>
      <c r="Q40" s="31"/>
      <c r="S40" s="6">
        <f>+D40+F40+H40+J40+L40+N40+P40+R40</f>
        <v>21</v>
      </c>
      <c r="T40" s="6">
        <f>+F40+J40</f>
        <v>7</v>
      </c>
      <c r="U40" s="6">
        <f>+D40+H40+R40</f>
        <v>0</v>
      </c>
      <c r="V40" s="6">
        <f>+P40</f>
        <v>0</v>
      </c>
      <c r="W40" s="6">
        <f>+L40+N40</f>
        <v>14</v>
      </c>
    </row>
    <row r="41" spans="1:23" ht="15">
      <c r="A41" s="3" t="s">
        <v>84</v>
      </c>
      <c r="B41" t="s">
        <v>13</v>
      </c>
      <c r="C41" s="10">
        <v>36</v>
      </c>
      <c r="G41" s="10" t="s">
        <v>7</v>
      </c>
      <c r="S41" s="6">
        <f>+D41+F41+H41+J41+L41+N41+P41+R41</f>
        <v>0</v>
      </c>
      <c r="T41" s="6">
        <f>+F41+J41</f>
        <v>0</v>
      </c>
      <c r="U41" s="6">
        <f>+D41+H41+R41</f>
        <v>0</v>
      </c>
      <c r="V41" s="6">
        <f>+P41</f>
        <v>0</v>
      </c>
      <c r="W41" s="6">
        <f>+L41+N41</f>
        <v>0</v>
      </c>
    </row>
    <row r="42" spans="1:23" ht="15">
      <c r="A42" s="3" t="s">
        <v>54</v>
      </c>
      <c r="B42" t="s">
        <v>5</v>
      </c>
      <c r="C42" s="9" t="s">
        <v>19</v>
      </c>
      <c r="E42" s="22"/>
      <c r="G42" s="6">
        <v>6</v>
      </c>
      <c r="H42" s="5">
        <v>40</v>
      </c>
      <c r="K42" s="9">
        <v>10</v>
      </c>
      <c r="L42" s="5">
        <v>26</v>
      </c>
      <c r="M42" s="10" t="s">
        <v>358</v>
      </c>
      <c r="O42" s="6">
        <v>5</v>
      </c>
      <c r="P42" s="5">
        <v>45</v>
      </c>
      <c r="Q42" s="6">
        <v>9</v>
      </c>
      <c r="R42" s="5">
        <v>29</v>
      </c>
      <c r="S42" s="6">
        <f>+D42+F42+H42+J42+L42+N42+P42+R42</f>
        <v>140</v>
      </c>
      <c r="T42" s="6">
        <f>+F42+J42</f>
        <v>0</v>
      </c>
      <c r="U42" s="6">
        <f>+D42+H42+R42</f>
        <v>69</v>
      </c>
      <c r="V42" s="6">
        <f>+P42</f>
        <v>45</v>
      </c>
      <c r="W42" s="6">
        <f>+L42+N42</f>
        <v>26</v>
      </c>
    </row>
    <row r="43" spans="1:23" ht="15">
      <c r="A43" s="36" t="s">
        <v>388</v>
      </c>
      <c r="B43" s="36" t="s">
        <v>11</v>
      </c>
      <c r="C43" s="22"/>
      <c r="K43" s="31">
        <v>47</v>
      </c>
      <c r="M43" s="31">
        <v>42</v>
      </c>
      <c r="O43" s="31">
        <v>34</v>
      </c>
      <c r="Q43" s="31"/>
      <c r="S43" s="6">
        <f>+D43+F43+H43+J43+L43+N43+P43+R43</f>
        <v>0</v>
      </c>
      <c r="T43" s="6">
        <f>+F43+J43</f>
        <v>0</v>
      </c>
      <c r="U43" s="6">
        <f>+D43+H43+R43</f>
        <v>0</v>
      </c>
      <c r="V43" s="6">
        <f>+P43</f>
        <v>0</v>
      </c>
      <c r="W43" s="6">
        <f>+L43+N43</f>
        <v>0</v>
      </c>
    </row>
    <row r="44" spans="1:23" ht="15">
      <c r="A44" s="3" t="s">
        <v>85</v>
      </c>
      <c r="B44" t="s">
        <v>8</v>
      </c>
      <c r="C44" s="31">
        <v>41</v>
      </c>
      <c r="G44" s="7"/>
      <c r="I44" s="7"/>
      <c r="K44" s="7"/>
      <c r="M44" s="7"/>
      <c r="O44" s="7"/>
      <c r="Q44" s="7">
        <v>50</v>
      </c>
      <c r="S44" s="6">
        <f>+D44+F44+H44+J44+L44+N44+P44+R44</f>
        <v>0</v>
      </c>
      <c r="T44" s="6">
        <f>+F44+J44</f>
        <v>0</v>
      </c>
      <c r="U44" s="6">
        <f>+D44+H44+R44</f>
        <v>0</v>
      </c>
      <c r="V44" s="6">
        <f>+P44</f>
        <v>0</v>
      </c>
      <c r="W44" s="6">
        <f>+L44+N44</f>
        <v>0</v>
      </c>
    </row>
    <row r="45" spans="1:23" ht="15">
      <c r="A45" s="21" t="s">
        <v>75</v>
      </c>
      <c r="B45" t="s">
        <v>9</v>
      </c>
      <c r="C45" s="9">
        <v>13</v>
      </c>
      <c r="D45" s="5">
        <v>20</v>
      </c>
      <c r="E45" s="9">
        <v>16</v>
      </c>
      <c r="F45" s="5">
        <v>15</v>
      </c>
      <c r="G45" s="31">
        <v>33</v>
      </c>
      <c r="I45" s="6">
        <v>15</v>
      </c>
      <c r="J45" s="5">
        <v>16</v>
      </c>
      <c r="O45" s="6">
        <v>27</v>
      </c>
      <c r="P45" s="5">
        <v>4</v>
      </c>
      <c r="Q45" s="6">
        <v>5</v>
      </c>
      <c r="R45" s="5">
        <v>45</v>
      </c>
      <c r="S45" s="6">
        <f>+D45+F45+H45+J45+L45+N45+P45+R45</f>
        <v>100</v>
      </c>
      <c r="T45" s="6">
        <f>+F45+J45</f>
        <v>31</v>
      </c>
      <c r="U45" s="6">
        <f>+D45+H45+R45</f>
        <v>65</v>
      </c>
      <c r="V45" s="6">
        <f>+P45</f>
        <v>4</v>
      </c>
      <c r="W45" s="6">
        <f>+L45+N45</f>
        <v>0</v>
      </c>
    </row>
    <row r="46" spans="1:23" ht="15">
      <c r="A46" s="3" t="s">
        <v>167</v>
      </c>
      <c r="B46" t="s">
        <v>2</v>
      </c>
      <c r="C46" s="22"/>
      <c r="E46" s="10">
        <v>51</v>
      </c>
      <c r="S46" s="6">
        <f>+D46+F46+H46+J46+L46+N46+P46+R46</f>
        <v>0</v>
      </c>
      <c r="T46" s="6">
        <f>+F46+J46</f>
        <v>0</v>
      </c>
      <c r="U46" s="6">
        <f>+D46+H46+R46</f>
        <v>0</v>
      </c>
      <c r="V46" s="6">
        <f>+P46</f>
        <v>0</v>
      </c>
      <c r="W46" s="6">
        <f>+L46+N46</f>
        <v>0</v>
      </c>
    </row>
    <row r="47" spans="1:23" ht="15">
      <c r="A47" s="21" t="s">
        <v>99</v>
      </c>
      <c r="B47" t="s">
        <v>17</v>
      </c>
      <c r="C47" s="31">
        <v>49</v>
      </c>
      <c r="S47" s="6">
        <f>+D47+F47+H47+J47+L47+N47+P47+R47</f>
        <v>0</v>
      </c>
      <c r="T47" s="6">
        <f>+F47+J47</f>
        <v>0</v>
      </c>
      <c r="U47" s="6">
        <f>+D47+H47+R47</f>
        <v>0</v>
      </c>
      <c r="V47" s="6">
        <f>+P47</f>
        <v>0</v>
      </c>
      <c r="W47" s="6">
        <f>+L47+N47</f>
        <v>0</v>
      </c>
    </row>
    <row r="48" spans="1:23" ht="15">
      <c r="A48" s="24" t="s">
        <v>137</v>
      </c>
      <c r="B48" t="s">
        <v>132</v>
      </c>
      <c r="C48" s="6"/>
      <c r="E48" s="31">
        <v>66</v>
      </c>
      <c r="I48" s="7"/>
      <c r="K48" s="7"/>
      <c r="M48" s="7"/>
      <c r="O48" s="7"/>
      <c r="Q48" s="7"/>
      <c r="S48" s="6">
        <f>+D48+F48+H48+J48+L48+N48+P48+R48</f>
        <v>0</v>
      </c>
      <c r="T48" s="6">
        <f>+F48+J48</f>
        <v>0</v>
      </c>
      <c r="U48" s="6">
        <f>+D48+H48+R48</f>
        <v>0</v>
      </c>
      <c r="V48" s="6">
        <f>+P48</f>
        <v>0</v>
      </c>
      <c r="W48" s="6">
        <f>+L48+N48</f>
        <v>0</v>
      </c>
    </row>
    <row r="49" spans="1:23" ht="15">
      <c r="A49" s="36" t="s">
        <v>420</v>
      </c>
      <c r="B49" s="36" t="s">
        <v>1</v>
      </c>
      <c r="M49" s="31">
        <v>44</v>
      </c>
      <c r="O49" s="31"/>
      <c r="Q49" s="31"/>
      <c r="S49" s="6">
        <f>+D49+F49+H49+J49+L49+N49+P49+R49</f>
        <v>0</v>
      </c>
      <c r="T49" s="6">
        <f>+F49+J49</f>
        <v>0</v>
      </c>
      <c r="U49" s="6">
        <f>+D49+H49+R49</f>
        <v>0</v>
      </c>
      <c r="V49" s="6">
        <f>+P49</f>
        <v>0</v>
      </c>
      <c r="W49" s="6">
        <f>+L49+N49</f>
        <v>0</v>
      </c>
    </row>
    <row r="50" spans="1:23" ht="15">
      <c r="A50" s="20" t="s">
        <v>143</v>
      </c>
      <c r="B50" t="s">
        <v>13</v>
      </c>
      <c r="C50" s="22"/>
      <c r="E50" s="9">
        <v>20</v>
      </c>
      <c r="F50" s="5">
        <v>11</v>
      </c>
      <c r="I50" s="31" t="s">
        <v>7</v>
      </c>
      <c r="K50" s="31"/>
      <c r="M50" s="31"/>
      <c r="O50" s="31"/>
      <c r="Q50" s="31"/>
      <c r="S50" s="6">
        <f>+D50+F50+H50+J50+L50+N50+P50+R50</f>
        <v>11</v>
      </c>
      <c r="T50" s="6">
        <f>+F50+J50</f>
        <v>11</v>
      </c>
      <c r="U50" s="6">
        <f>+D50+H50+R50</f>
        <v>0</v>
      </c>
      <c r="V50" s="6">
        <f>+P50</f>
        <v>0</v>
      </c>
      <c r="W50" s="6">
        <f>+L50+N50</f>
        <v>0</v>
      </c>
    </row>
    <row r="51" spans="1:23" ht="15">
      <c r="A51" s="21" t="s">
        <v>58</v>
      </c>
      <c r="B51" t="s">
        <v>10</v>
      </c>
      <c r="C51" s="9">
        <v>17</v>
      </c>
      <c r="D51" s="5">
        <v>14</v>
      </c>
      <c r="G51" s="31" t="s">
        <v>7</v>
      </c>
      <c r="I51" s="7"/>
      <c r="K51" s="7"/>
      <c r="M51" s="7"/>
      <c r="O51" s="7"/>
      <c r="Q51" s="6">
        <v>20</v>
      </c>
      <c r="R51" s="5">
        <v>11</v>
      </c>
      <c r="S51" s="6">
        <f>+D51+F51+H51+J51+L51+N51+P51+R51</f>
        <v>25</v>
      </c>
      <c r="T51" s="6">
        <f>+F51+J51</f>
        <v>0</v>
      </c>
      <c r="U51" s="6">
        <f>+D51+H51+R51</f>
        <v>25</v>
      </c>
      <c r="V51" s="6">
        <f>+P51</f>
        <v>0</v>
      </c>
      <c r="W51" s="6">
        <f>+L51+N51</f>
        <v>0</v>
      </c>
    </row>
    <row r="52" spans="1:23" ht="15">
      <c r="A52" s="3" t="s">
        <v>148</v>
      </c>
      <c r="B52" t="s">
        <v>8</v>
      </c>
      <c r="C52" s="22"/>
      <c r="E52" s="31">
        <v>61</v>
      </c>
      <c r="I52" s="31">
        <v>42</v>
      </c>
      <c r="K52" s="10"/>
      <c r="M52" s="10"/>
      <c r="O52" s="10"/>
      <c r="Q52" s="31"/>
      <c r="S52" s="6">
        <f>+D52+F52+H52+J52+L52+N52+P52+R52</f>
        <v>0</v>
      </c>
      <c r="T52" s="6">
        <f>+F52+J52</f>
        <v>0</v>
      </c>
      <c r="U52" s="6">
        <f>+D52+H52+R52</f>
        <v>0</v>
      </c>
      <c r="V52" s="6">
        <f>+P52</f>
        <v>0</v>
      </c>
      <c r="W52" s="6">
        <f>+L52+N52</f>
        <v>0</v>
      </c>
    </row>
    <row r="53" spans="1:23" ht="15">
      <c r="A53" s="36" t="s">
        <v>413</v>
      </c>
      <c r="B53" s="36" t="s">
        <v>8</v>
      </c>
      <c r="C53" s="22"/>
      <c r="K53" s="9">
        <v>15</v>
      </c>
      <c r="L53" s="5">
        <v>16</v>
      </c>
      <c r="M53" s="9">
        <v>3</v>
      </c>
      <c r="N53" s="5">
        <v>60</v>
      </c>
      <c r="O53" s="6">
        <v>9</v>
      </c>
      <c r="P53" s="5">
        <v>29</v>
      </c>
      <c r="S53" s="6">
        <f>+D53+F53+H53+J53+L53+N53+P53+R53</f>
        <v>105</v>
      </c>
      <c r="T53" s="6">
        <f>+F53+J53</f>
        <v>0</v>
      </c>
      <c r="U53" s="6">
        <f>+D53+H53+R53</f>
        <v>0</v>
      </c>
      <c r="V53" s="6">
        <f>+P53</f>
        <v>29</v>
      </c>
      <c r="W53" s="6">
        <f>+L53+N53</f>
        <v>76</v>
      </c>
    </row>
    <row r="54" spans="1:23" ht="15">
      <c r="A54" s="21" t="s">
        <v>61</v>
      </c>
      <c r="B54" t="s">
        <v>10</v>
      </c>
      <c r="C54" s="9">
        <v>26</v>
      </c>
      <c r="D54" s="5">
        <v>5</v>
      </c>
      <c r="E54" s="9">
        <v>19</v>
      </c>
      <c r="F54" s="5">
        <v>12</v>
      </c>
      <c r="G54" s="31">
        <v>35</v>
      </c>
      <c r="I54" s="6">
        <v>17</v>
      </c>
      <c r="J54" s="5">
        <v>14</v>
      </c>
      <c r="Q54" s="7">
        <v>40</v>
      </c>
      <c r="S54" s="6">
        <f>+D54+F54+H54+J54+L54+N54+P54+R54</f>
        <v>31</v>
      </c>
      <c r="T54" s="6">
        <f>+F54+J54</f>
        <v>26</v>
      </c>
      <c r="U54" s="6">
        <f>+D54+H54+R54</f>
        <v>5</v>
      </c>
      <c r="V54" s="6">
        <f>+P54</f>
        <v>0</v>
      </c>
      <c r="W54" s="6">
        <f>+L54+N54</f>
        <v>0</v>
      </c>
    </row>
    <row r="55" spans="1:23" ht="15">
      <c r="A55" s="3" t="s">
        <v>161</v>
      </c>
      <c r="B55" t="s">
        <v>8</v>
      </c>
      <c r="E55" s="10">
        <v>58</v>
      </c>
      <c r="G55" s="31">
        <v>40</v>
      </c>
      <c r="I55" s="10">
        <v>38</v>
      </c>
      <c r="K55" s="10"/>
      <c r="M55" s="10"/>
      <c r="O55" s="10"/>
      <c r="Q55" s="7">
        <v>49</v>
      </c>
      <c r="S55" s="6">
        <f>+D55+F55+H55+J55+L55+N55+P55+R55</f>
        <v>0</v>
      </c>
      <c r="T55" s="6">
        <f>+F55+J55</f>
        <v>0</v>
      </c>
      <c r="U55" s="6">
        <f>+D55+H55+R55</f>
        <v>0</v>
      </c>
      <c r="V55" s="6">
        <f>+P55</f>
        <v>0</v>
      </c>
      <c r="W55" s="6">
        <f>+L55+N55</f>
        <v>0</v>
      </c>
    </row>
    <row r="56" spans="1:23" ht="15">
      <c r="A56" s="3" t="s">
        <v>145</v>
      </c>
      <c r="B56" t="s">
        <v>9</v>
      </c>
      <c r="E56" s="10">
        <v>62</v>
      </c>
      <c r="I56" s="6">
        <v>23</v>
      </c>
      <c r="J56" s="5">
        <v>8</v>
      </c>
      <c r="S56" s="6">
        <f>+D56+F56+H56+J56+L56+N56+P56+R56</f>
        <v>8</v>
      </c>
      <c r="T56" s="6">
        <f>+F56+J56</f>
        <v>8</v>
      </c>
      <c r="U56" s="6">
        <f>+D56+H56+R56</f>
        <v>0</v>
      </c>
      <c r="V56" s="6">
        <f>+P56</f>
        <v>0</v>
      </c>
      <c r="W56" s="6">
        <f>+L56+N56</f>
        <v>0</v>
      </c>
    </row>
    <row r="57" spans="1:23" ht="15">
      <c r="A57" s="3" t="s">
        <v>48</v>
      </c>
      <c r="B57" t="s">
        <v>5</v>
      </c>
      <c r="C57" s="9">
        <v>10</v>
      </c>
      <c r="D57" s="5">
        <v>26</v>
      </c>
      <c r="E57" s="9">
        <v>15</v>
      </c>
      <c r="F57" s="5">
        <v>16</v>
      </c>
      <c r="G57" s="6">
        <v>4</v>
      </c>
      <c r="H57" s="5">
        <v>50</v>
      </c>
      <c r="I57" s="6">
        <v>16</v>
      </c>
      <c r="J57" s="5">
        <v>15</v>
      </c>
      <c r="K57" s="9">
        <v>3</v>
      </c>
      <c r="L57" s="5">
        <v>60</v>
      </c>
      <c r="M57" s="9">
        <v>5</v>
      </c>
      <c r="N57" s="5">
        <v>45</v>
      </c>
      <c r="O57" s="31" t="s">
        <v>356</v>
      </c>
      <c r="Q57" s="6">
        <v>11</v>
      </c>
      <c r="R57" s="5">
        <v>24</v>
      </c>
      <c r="S57" s="6">
        <f>+D57+F57+H57+J57+L57+N57+P57+R57</f>
        <v>236</v>
      </c>
      <c r="T57" s="6">
        <f>+F57+J57</f>
        <v>31</v>
      </c>
      <c r="U57" s="6">
        <f>+D57+H57+R57</f>
        <v>100</v>
      </c>
      <c r="V57" s="6">
        <f>+P57</f>
        <v>0</v>
      </c>
      <c r="W57" s="6">
        <f>+L57+N57</f>
        <v>105</v>
      </c>
    </row>
    <row r="58" spans="1:23" ht="15">
      <c r="A58" s="36" t="s">
        <v>398</v>
      </c>
      <c r="B58" s="36" t="s">
        <v>8</v>
      </c>
      <c r="K58" s="10">
        <v>41</v>
      </c>
      <c r="M58" s="10" t="s">
        <v>358</v>
      </c>
      <c r="O58" s="10"/>
      <c r="Q58" s="10"/>
      <c r="S58" s="6">
        <f>+D58+F58+H58+J58+L58+N58+P58+R58</f>
        <v>0</v>
      </c>
      <c r="T58" s="6">
        <f>+F58+J58</f>
        <v>0</v>
      </c>
      <c r="U58" s="6">
        <f>+D58+H58+R58</f>
        <v>0</v>
      </c>
      <c r="V58" s="6">
        <f>+P58</f>
        <v>0</v>
      </c>
      <c r="W58" s="6">
        <f>+L58+N58</f>
        <v>0</v>
      </c>
    </row>
    <row r="59" spans="1:23" ht="15">
      <c r="A59" s="24" t="s">
        <v>102</v>
      </c>
      <c r="B59" t="s">
        <v>15</v>
      </c>
      <c r="C59" s="31">
        <v>57</v>
      </c>
      <c r="S59" s="6">
        <f>+D59+F59+H59+J59+L59+N59+P59+R59</f>
        <v>0</v>
      </c>
      <c r="T59" s="6">
        <f>+F59+J59</f>
        <v>0</v>
      </c>
      <c r="U59" s="6">
        <f>+D59+H59+R59</f>
        <v>0</v>
      </c>
      <c r="V59" s="6">
        <f>+P59</f>
        <v>0</v>
      </c>
      <c r="W59" s="6">
        <f>+L59+N59</f>
        <v>0</v>
      </c>
    </row>
    <row r="60" spans="1:23" ht="15">
      <c r="A60" s="3" t="s">
        <v>59</v>
      </c>
      <c r="B60" t="s">
        <v>8</v>
      </c>
      <c r="C60" s="9">
        <v>25</v>
      </c>
      <c r="D60" s="5">
        <v>6</v>
      </c>
      <c r="E60" s="31">
        <v>49</v>
      </c>
      <c r="G60" s="6">
        <v>13</v>
      </c>
      <c r="H60" s="5">
        <v>20</v>
      </c>
      <c r="I60" s="10" t="s">
        <v>7</v>
      </c>
      <c r="K60" s="9">
        <v>28</v>
      </c>
      <c r="L60" s="5">
        <v>3</v>
      </c>
      <c r="M60" s="9">
        <v>26</v>
      </c>
      <c r="N60" s="5">
        <v>5</v>
      </c>
      <c r="O60" s="10" t="s">
        <v>358</v>
      </c>
      <c r="Q60" s="6">
        <v>16</v>
      </c>
      <c r="R60" s="5">
        <v>15</v>
      </c>
      <c r="S60" s="6">
        <f>+D60+F60+H60+J60+L60+N60+P60+R60</f>
        <v>49</v>
      </c>
      <c r="T60" s="6">
        <f>+F60+J60</f>
        <v>0</v>
      </c>
      <c r="U60" s="6">
        <f>+D60+H60+R60</f>
        <v>41</v>
      </c>
      <c r="V60" s="6">
        <f>+P60</f>
        <v>0</v>
      </c>
      <c r="W60" s="6">
        <f>+L60+N60</f>
        <v>8</v>
      </c>
    </row>
    <row r="61" spans="1:23" ht="15">
      <c r="A61" s="21" t="s">
        <v>169</v>
      </c>
      <c r="B61" t="s">
        <v>131</v>
      </c>
      <c r="E61" s="10" t="s">
        <v>7</v>
      </c>
      <c r="I61" s="7"/>
      <c r="K61" s="7"/>
      <c r="M61" s="7"/>
      <c r="O61" s="7"/>
      <c r="Q61" s="7"/>
      <c r="S61" s="6">
        <f>+D61+F61+H61+J61+L61+N61+P61+R61</f>
        <v>0</v>
      </c>
      <c r="T61" s="6">
        <f>+F61+J61</f>
        <v>0</v>
      </c>
      <c r="U61" s="6">
        <f>+D61+H61+R61</f>
        <v>0</v>
      </c>
      <c r="V61" s="6">
        <f>+P61</f>
        <v>0</v>
      </c>
      <c r="W61" s="6">
        <f>+L61+N61</f>
        <v>0</v>
      </c>
    </row>
    <row r="62" spans="1:23" ht="15">
      <c r="A62" s="16" t="s">
        <v>348</v>
      </c>
      <c r="B62" s="20" t="s">
        <v>16</v>
      </c>
      <c r="G62" s="31">
        <v>50</v>
      </c>
      <c r="I62" s="31">
        <v>50</v>
      </c>
      <c r="K62" s="31"/>
      <c r="M62" s="31"/>
      <c r="O62" s="10"/>
      <c r="Q62" s="10"/>
      <c r="S62" s="6">
        <f>+D62+F62+H62+J62+L62+N62+P62+R62</f>
        <v>0</v>
      </c>
      <c r="T62" s="6">
        <f>+F62+J62</f>
        <v>0</v>
      </c>
      <c r="U62" s="6">
        <f>+D62+H62+R62</f>
        <v>0</v>
      </c>
      <c r="V62" s="6">
        <f>+P62</f>
        <v>0</v>
      </c>
      <c r="W62" s="6">
        <f>+L62+N62</f>
        <v>0</v>
      </c>
    </row>
    <row r="63" spans="1:23" ht="15">
      <c r="A63" s="21" t="s">
        <v>93</v>
      </c>
      <c r="B63" t="s">
        <v>3</v>
      </c>
      <c r="C63" s="10" t="s">
        <v>7</v>
      </c>
      <c r="E63" s="31">
        <v>34</v>
      </c>
      <c r="I63" s="6">
        <v>9</v>
      </c>
      <c r="J63" s="5">
        <v>29</v>
      </c>
      <c r="S63" s="6">
        <f>+D63+F63+H63+J63+L63+N63+P63+R63</f>
        <v>29</v>
      </c>
      <c r="T63" s="6">
        <f>+F63+J63</f>
        <v>29</v>
      </c>
      <c r="U63" s="6">
        <f>+D63+H63+R63</f>
        <v>0</v>
      </c>
      <c r="V63" s="6">
        <f>+P63</f>
        <v>0</v>
      </c>
      <c r="W63" s="6">
        <f>+L63+N63</f>
        <v>0</v>
      </c>
    </row>
    <row r="64" spans="1:23" ht="15">
      <c r="A64" s="21" t="s">
        <v>100</v>
      </c>
      <c r="B64" t="s">
        <v>16</v>
      </c>
      <c r="C64" s="31">
        <v>46</v>
      </c>
      <c r="E64" s="31" t="s">
        <v>7</v>
      </c>
      <c r="Q64" s="7">
        <v>60</v>
      </c>
      <c r="S64" s="6">
        <f>+D64+F64+H64+J64+L64+N64+P64+R64</f>
        <v>0</v>
      </c>
      <c r="T64" s="6">
        <f>+F64+J64</f>
        <v>0</v>
      </c>
      <c r="U64" s="6">
        <f>+D64+H64+R64</f>
        <v>0</v>
      </c>
      <c r="V64" s="6">
        <f>+P64</f>
        <v>0</v>
      </c>
      <c r="W64" s="6">
        <f>+L64+N64</f>
        <v>0</v>
      </c>
    </row>
    <row r="65" spans="1:23" ht="15">
      <c r="A65" s="3" t="s">
        <v>83</v>
      </c>
      <c r="B65" t="s">
        <v>3</v>
      </c>
      <c r="C65" s="9">
        <v>24</v>
      </c>
      <c r="D65" s="5">
        <v>7</v>
      </c>
      <c r="G65" s="6">
        <v>19</v>
      </c>
      <c r="H65" s="5">
        <v>12</v>
      </c>
      <c r="I65" s="7"/>
      <c r="K65" s="7"/>
      <c r="M65" s="7"/>
      <c r="O65" s="7"/>
      <c r="Q65" s="7" t="s">
        <v>7</v>
      </c>
      <c r="S65" s="6">
        <f>+D65+F65+H65+J65+L65+N65+P65+R65</f>
        <v>19</v>
      </c>
      <c r="T65" s="6">
        <f>+F65+J65</f>
        <v>0</v>
      </c>
      <c r="U65" s="6">
        <f>+D65+H65+R65</f>
        <v>19</v>
      </c>
      <c r="V65" s="6">
        <f>+P65</f>
        <v>0</v>
      </c>
      <c r="W65" s="6">
        <f>+L65+N65</f>
        <v>0</v>
      </c>
    </row>
    <row r="66" spans="1:23" ht="15">
      <c r="A66" s="3" t="s">
        <v>103</v>
      </c>
      <c r="B66" t="s">
        <v>8</v>
      </c>
      <c r="C66" s="10">
        <v>55</v>
      </c>
      <c r="E66" s="31">
        <v>42</v>
      </c>
      <c r="I66" s="6">
        <v>18</v>
      </c>
      <c r="J66" s="5">
        <v>13</v>
      </c>
      <c r="S66" s="6">
        <f>+D66+F66+H66+J66+L66+N66+P66+R66</f>
        <v>13</v>
      </c>
      <c r="T66" s="6">
        <f>+F66+J66</f>
        <v>13</v>
      </c>
      <c r="U66" s="6">
        <f>+D66+H66+R66</f>
        <v>0</v>
      </c>
      <c r="V66" s="6">
        <f>+P66</f>
        <v>0</v>
      </c>
      <c r="W66" s="6">
        <f>+L66+N66</f>
        <v>0</v>
      </c>
    </row>
    <row r="67" spans="1:23" ht="15">
      <c r="A67" s="21" t="s">
        <v>74</v>
      </c>
      <c r="B67" s="20" t="s">
        <v>5</v>
      </c>
      <c r="C67" s="31">
        <v>32</v>
      </c>
      <c r="E67" s="9">
        <v>5</v>
      </c>
      <c r="F67" s="5">
        <v>45</v>
      </c>
      <c r="G67" s="6">
        <v>7</v>
      </c>
      <c r="H67" s="5">
        <v>36</v>
      </c>
      <c r="I67" s="6">
        <v>5</v>
      </c>
      <c r="J67" s="5">
        <v>45</v>
      </c>
      <c r="Q67" s="7">
        <v>34</v>
      </c>
      <c r="S67" s="6">
        <f>+D67+F67+H67+J67+L67+N67+P67+R67</f>
        <v>126</v>
      </c>
      <c r="T67" s="6">
        <f>+F67+J67</f>
        <v>90</v>
      </c>
      <c r="U67" s="6">
        <f>+D67+H67+R67</f>
        <v>36</v>
      </c>
      <c r="V67" s="6">
        <f>+P67</f>
        <v>0</v>
      </c>
      <c r="W67" s="6">
        <f>+L67+N67</f>
        <v>0</v>
      </c>
    </row>
    <row r="68" spans="1:23" ht="15">
      <c r="A68" s="3" t="s">
        <v>40</v>
      </c>
      <c r="B68" t="s">
        <v>13</v>
      </c>
      <c r="C68" s="9">
        <v>2</v>
      </c>
      <c r="D68" s="5">
        <v>80</v>
      </c>
      <c r="E68" s="9">
        <v>25</v>
      </c>
      <c r="F68" s="5">
        <v>6</v>
      </c>
      <c r="G68" s="6">
        <v>3</v>
      </c>
      <c r="H68" s="5">
        <v>60</v>
      </c>
      <c r="I68" s="6">
        <v>13</v>
      </c>
      <c r="J68" s="5">
        <v>20</v>
      </c>
      <c r="Q68" s="6" t="s">
        <v>19</v>
      </c>
      <c r="S68" s="6">
        <f>+D68+F68+H68+J68+L68+N68+P68+R68</f>
        <v>166</v>
      </c>
      <c r="T68" s="6">
        <f>+F68+J68</f>
        <v>26</v>
      </c>
      <c r="U68" s="6">
        <f>+D68+H68+R68</f>
        <v>140</v>
      </c>
      <c r="V68" s="6">
        <f>+P68</f>
        <v>0</v>
      </c>
      <c r="W68" s="6">
        <f>+L68+N68</f>
        <v>0</v>
      </c>
    </row>
    <row r="69" spans="1:23" ht="15">
      <c r="A69" s="24" t="s">
        <v>463</v>
      </c>
      <c r="B69" s="36" t="s">
        <v>13</v>
      </c>
      <c r="Q69" s="7">
        <v>43</v>
      </c>
      <c r="S69" s="6">
        <f>+D69+F69+H69+J69+L69+N69+P69+R69</f>
        <v>0</v>
      </c>
      <c r="T69" s="6">
        <f>+F69+J69</f>
        <v>0</v>
      </c>
      <c r="U69" s="6">
        <f>+D69+H69+R69</f>
        <v>0</v>
      </c>
      <c r="V69" s="6">
        <f>+P69</f>
        <v>0</v>
      </c>
      <c r="W69" s="6">
        <f>+L69+N69</f>
        <v>0</v>
      </c>
    </row>
    <row r="70" spans="1:23" ht="15">
      <c r="A70" s="34" t="s">
        <v>367</v>
      </c>
      <c r="B70" t="s">
        <v>2</v>
      </c>
      <c r="C70" s="22"/>
      <c r="I70" s="31" t="s">
        <v>7</v>
      </c>
      <c r="K70" s="31"/>
      <c r="M70" s="31"/>
      <c r="O70" s="31"/>
      <c r="Q70" s="31"/>
      <c r="S70" s="6">
        <f>+D70+F70+H70+J70+L70+N70+P70+R70</f>
        <v>0</v>
      </c>
      <c r="T70" s="6">
        <f>+F70+J70</f>
        <v>0</v>
      </c>
      <c r="U70" s="6">
        <f>+D70+H70+R70</f>
        <v>0</v>
      </c>
      <c r="V70" s="6">
        <f>+P70</f>
        <v>0</v>
      </c>
      <c r="W70" s="6">
        <f>+L70+N70</f>
        <v>0</v>
      </c>
    </row>
    <row r="71" spans="1:23" ht="15">
      <c r="A71" s="20" t="s">
        <v>149</v>
      </c>
      <c r="B71" t="s">
        <v>13</v>
      </c>
      <c r="C71" s="22"/>
      <c r="E71" s="9">
        <v>23</v>
      </c>
      <c r="F71" s="5">
        <v>8</v>
      </c>
      <c r="I71" s="31" t="s">
        <v>379</v>
      </c>
      <c r="K71" s="31"/>
      <c r="M71" s="31"/>
      <c r="O71" s="31"/>
      <c r="Q71" s="31"/>
      <c r="S71" s="6">
        <f>+D71+F71+H71+J71+L71+N71+P71+R71</f>
        <v>8</v>
      </c>
      <c r="T71" s="6">
        <f>+F71+J71</f>
        <v>8</v>
      </c>
      <c r="U71" s="6">
        <f>+D71+H71+R71</f>
        <v>0</v>
      </c>
      <c r="V71" s="6">
        <f>+P71</f>
        <v>0</v>
      </c>
      <c r="W71" s="6">
        <f>+L71+N71</f>
        <v>0</v>
      </c>
    </row>
    <row r="72" spans="1:23" ht="15">
      <c r="A72" s="34" t="s">
        <v>366</v>
      </c>
      <c r="B72" s="20" t="s">
        <v>9</v>
      </c>
      <c r="I72" s="31" t="s">
        <v>7</v>
      </c>
      <c r="K72" s="31"/>
      <c r="M72" s="10"/>
      <c r="O72" s="10"/>
      <c r="Q72" s="10"/>
      <c r="S72" s="6">
        <f>+D72+F72+H72+J72+L72+N72+P72+R72</f>
        <v>0</v>
      </c>
      <c r="T72" s="6">
        <f>+F72+J72</f>
        <v>0</v>
      </c>
      <c r="U72" s="6">
        <f>+D72+H72+R72</f>
        <v>0</v>
      </c>
      <c r="V72" s="6">
        <f>+P72</f>
        <v>0</v>
      </c>
      <c r="W72" s="6">
        <f>+L72+N72</f>
        <v>0</v>
      </c>
    </row>
    <row r="73" spans="1:23" ht="15">
      <c r="A73" s="34" t="s">
        <v>386</v>
      </c>
      <c r="B73" s="36" t="s">
        <v>9</v>
      </c>
      <c r="K73" s="10" t="s">
        <v>358</v>
      </c>
      <c r="M73" s="10">
        <v>45</v>
      </c>
      <c r="O73" s="10"/>
      <c r="Q73" s="10"/>
      <c r="S73" s="6">
        <f>+D73+F73+H73+J73+L73+N73+P73+R73</f>
        <v>0</v>
      </c>
      <c r="T73" s="6">
        <f>+F73+J73</f>
        <v>0</v>
      </c>
      <c r="U73" s="6">
        <f>+D73+H73+R73</f>
        <v>0</v>
      </c>
      <c r="V73" s="6">
        <f>+P73</f>
        <v>0</v>
      </c>
      <c r="W73" s="6">
        <f>+L73+N73</f>
        <v>0</v>
      </c>
    </row>
    <row r="74" spans="1:23" ht="15">
      <c r="A74" s="3" t="s">
        <v>69</v>
      </c>
      <c r="B74" t="s">
        <v>1</v>
      </c>
      <c r="C74" s="31" t="s">
        <v>7</v>
      </c>
      <c r="I74" s="7"/>
      <c r="K74" s="9">
        <v>16</v>
      </c>
      <c r="L74" s="5">
        <v>15</v>
      </c>
      <c r="M74" s="9">
        <v>20</v>
      </c>
      <c r="N74" s="5">
        <v>11</v>
      </c>
      <c r="O74" s="31" t="s">
        <v>358</v>
      </c>
      <c r="Q74" s="7" t="s">
        <v>379</v>
      </c>
      <c r="S74" s="6">
        <f>+D74+F74+H74+J74+L74+N74+P74+R74</f>
        <v>26</v>
      </c>
      <c r="T74" s="6">
        <f>+F74+J74</f>
        <v>0</v>
      </c>
      <c r="U74" s="6">
        <f>+D74+H74+R74</f>
        <v>0</v>
      </c>
      <c r="V74" s="6">
        <f>+P74</f>
        <v>0</v>
      </c>
      <c r="W74" s="6">
        <f>+L74+N74</f>
        <v>26</v>
      </c>
    </row>
    <row r="75" spans="1:23" ht="15">
      <c r="A75" s="36" t="s">
        <v>407</v>
      </c>
      <c r="B75" s="36" t="s">
        <v>9</v>
      </c>
      <c r="K75" s="10">
        <v>39</v>
      </c>
      <c r="M75" s="10">
        <v>43</v>
      </c>
      <c r="O75" s="10">
        <v>33</v>
      </c>
      <c r="Q75" s="7">
        <v>37</v>
      </c>
      <c r="S75" s="6">
        <f>+D75+F75+H75+J75+L75+N75+P75+R75</f>
        <v>0</v>
      </c>
      <c r="T75" s="6">
        <f>+F75+J75</f>
        <v>0</v>
      </c>
      <c r="U75" s="6">
        <f>+D75+H75+R75</f>
        <v>0</v>
      </c>
      <c r="V75" s="6">
        <f>+P75</f>
        <v>0</v>
      </c>
      <c r="W75" s="6">
        <f>+L75+N75</f>
        <v>0</v>
      </c>
    </row>
    <row r="76" spans="1:23" ht="15">
      <c r="A76" s="36" t="s">
        <v>349</v>
      </c>
      <c r="B76" t="s">
        <v>344</v>
      </c>
      <c r="C76" s="22"/>
      <c r="E76" s="22"/>
      <c r="G76" s="10">
        <v>52</v>
      </c>
      <c r="I76" s="31">
        <v>54</v>
      </c>
      <c r="K76" s="31"/>
      <c r="M76" s="31"/>
      <c r="O76" s="31"/>
      <c r="Q76" s="31"/>
      <c r="S76" s="6">
        <f>+D76+F76+H76+J76+L76+N76+P76+R76</f>
        <v>0</v>
      </c>
      <c r="T76" s="6">
        <f>+F76+J76</f>
        <v>0</v>
      </c>
      <c r="U76" s="6">
        <f>+D76+H76+R76</f>
        <v>0</v>
      </c>
      <c r="V76" s="6">
        <f>+P76</f>
        <v>0</v>
      </c>
      <c r="W76" s="6">
        <f>+L76+N76</f>
        <v>0</v>
      </c>
    </row>
    <row r="77" spans="1:23" ht="15">
      <c r="A77" s="3" t="s">
        <v>165</v>
      </c>
      <c r="B77" t="s">
        <v>14</v>
      </c>
      <c r="E77" s="10">
        <v>55</v>
      </c>
      <c r="I77" s="10" t="s">
        <v>7</v>
      </c>
      <c r="K77" s="10"/>
      <c r="M77" s="10"/>
      <c r="O77" s="10"/>
      <c r="Q77" s="31"/>
      <c r="S77" s="6">
        <f>+D77+F77+H77+J77+L77+N77+P77+R77</f>
        <v>0</v>
      </c>
      <c r="T77" s="6">
        <f>+F77+J77</f>
        <v>0</v>
      </c>
      <c r="U77" s="6">
        <f>+D77+H77+R77</f>
        <v>0</v>
      </c>
      <c r="V77" s="6">
        <f>+P77</f>
        <v>0</v>
      </c>
      <c r="W77" s="6">
        <f>+L77+N77</f>
        <v>0</v>
      </c>
    </row>
    <row r="78" spans="1:23" ht="15">
      <c r="A78" s="3" t="s">
        <v>140</v>
      </c>
      <c r="B78" t="s">
        <v>128</v>
      </c>
      <c r="E78" s="10">
        <v>40</v>
      </c>
      <c r="I78" s="31" t="s">
        <v>7</v>
      </c>
      <c r="K78" s="31"/>
      <c r="M78" s="31"/>
      <c r="O78" s="31"/>
      <c r="Q78" s="31"/>
      <c r="S78" s="6">
        <f>+D78+F78+H78+J78+L78+N78+P78+R78</f>
        <v>0</v>
      </c>
      <c r="T78" s="6">
        <f>+F78+J78</f>
        <v>0</v>
      </c>
      <c r="U78" s="6">
        <f>+D78+H78+R78</f>
        <v>0</v>
      </c>
      <c r="V78" s="6">
        <f>+P78</f>
        <v>0</v>
      </c>
      <c r="W78" s="6">
        <f>+L78+N78</f>
        <v>0</v>
      </c>
    </row>
    <row r="79" spans="1:23" ht="15">
      <c r="A79" s="36" t="s">
        <v>406</v>
      </c>
      <c r="B79" s="36" t="s">
        <v>8</v>
      </c>
      <c r="C79" s="22"/>
      <c r="K79" s="9">
        <v>23</v>
      </c>
      <c r="L79" s="5">
        <v>8</v>
      </c>
      <c r="M79" s="31" t="s">
        <v>358</v>
      </c>
      <c r="O79" s="6">
        <v>30</v>
      </c>
      <c r="P79" s="5">
        <v>1</v>
      </c>
      <c r="S79" s="6">
        <f>+D79+F79+H79+J79+L79+N79+P79+R79</f>
        <v>9</v>
      </c>
      <c r="T79" s="6">
        <f>+F79+J79</f>
        <v>0</v>
      </c>
      <c r="U79" s="6">
        <f>+D79+H79+R79</f>
        <v>0</v>
      </c>
      <c r="V79" s="6">
        <f>+P79</f>
        <v>1</v>
      </c>
      <c r="W79" s="6">
        <f>+L79+N79</f>
        <v>8</v>
      </c>
    </row>
    <row r="80" spans="1:23" ht="15">
      <c r="A80" s="21" t="s">
        <v>175</v>
      </c>
      <c r="B80" s="20" t="s">
        <v>17</v>
      </c>
      <c r="C80" s="31" t="s">
        <v>7</v>
      </c>
      <c r="E80" s="31">
        <v>59</v>
      </c>
      <c r="S80" s="6">
        <f>+D80+F80+H80+J80+L80+N80+P80+R80</f>
        <v>0</v>
      </c>
      <c r="T80" s="6">
        <f>+F80+J80</f>
        <v>0</v>
      </c>
      <c r="U80" s="6">
        <f>+D80+H80+R80</f>
        <v>0</v>
      </c>
      <c r="V80" s="6">
        <f>+P80</f>
        <v>0</v>
      </c>
      <c r="W80" s="6">
        <f>+L80+N80</f>
        <v>0</v>
      </c>
    </row>
    <row r="81" spans="1:23" ht="15">
      <c r="A81" s="21" t="s">
        <v>51</v>
      </c>
      <c r="B81" t="s">
        <v>10</v>
      </c>
      <c r="C81" s="9" t="s">
        <v>19</v>
      </c>
      <c r="S81" s="6">
        <f>+D81+F81+H81+J81+L81+N81+P81+R81</f>
        <v>0</v>
      </c>
      <c r="T81" s="6">
        <f>+F81+J81</f>
        <v>0</v>
      </c>
      <c r="U81" s="6">
        <f>+D81+H81+R81</f>
        <v>0</v>
      </c>
      <c r="V81" s="6">
        <f>+P81</f>
        <v>0</v>
      </c>
      <c r="W81" s="6">
        <f>+L81+N81</f>
        <v>0</v>
      </c>
    </row>
    <row r="82" spans="1:23" ht="15">
      <c r="A82" s="34" t="s">
        <v>368</v>
      </c>
      <c r="B82" t="s">
        <v>187</v>
      </c>
      <c r="C82" s="22"/>
      <c r="I82" s="10">
        <v>53</v>
      </c>
      <c r="K82" s="31"/>
      <c r="M82" s="31"/>
      <c r="O82" s="10"/>
      <c r="Q82" s="31"/>
      <c r="S82" s="6">
        <f>+D82+F82+H82+J82+L82+N82+P82+R82</f>
        <v>0</v>
      </c>
      <c r="T82" s="6">
        <f>+F82+J82</f>
        <v>0</v>
      </c>
      <c r="U82" s="6">
        <f>+D82+H82+R82</f>
        <v>0</v>
      </c>
      <c r="V82" s="6">
        <f>+P82</f>
        <v>0</v>
      </c>
      <c r="W82" s="6">
        <f>+L82+N82</f>
        <v>0</v>
      </c>
    </row>
    <row r="83" spans="1:23" ht="15">
      <c r="A83" s="3" t="s">
        <v>52</v>
      </c>
      <c r="B83" t="s">
        <v>5</v>
      </c>
      <c r="C83" s="9">
        <v>15</v>
      </c>
      <c r="D83" s="5">
        <v>16</v>
      </c>
      <c r="E83" s="9">
        <v>8</v>
      </c>
      <c r="F83" s="5">
        <v>32</v>
      </c>
      <c r="G83" s="6">
        <v>23</v>
      </c>
      <c r="H83" s="5">
        <v>8</v>
      </c>
      <c r="I83" s="31" t="s">
        <v>7</v>
      </c>
      <c r="K83" s="31"/>
      <c r="M83" s="31"/>
      <c r="O83" s="31"/>
      <c r="Q83" s="6">
        <v>18</v>
      </c>
      <c r="R83" s="5">
        <v>13</v>
      </c>
      <c r="S83" s="6">
        <f>+D83+F83+H83+J83+L83+N83+P83+R83</f>
        <v>69</v>
      </c>
      <c r="T83" s="6">
        <f>+F83+J83</f>
        <v>32</v>
      </c>
      <c r="U83" s="6">
        <f>+D83+H83+R83</f>
        <v>37</v>
      </c>
      <c r="V83" s="6">
        <f>+P83</f>
        <v>0</v>
      </c>
      <c r="W83" s="6">
        <f>+L83+N83</f>
        <v>0</v>
      </c>
    </row>
    <row r="84" spans="1:23" ht="15">
      <c r="A84" s="21" t="s">
        <v>101</v>
      </c>
      <c r="B84" t="s">
        <v>16</v>
      </c>
      <c r="C84" s="31">
        <v>58</v>
      </c>
      <c r="G84" s="10">
        <v>41</v>
      </c>
      <c r="I84" s="10" t="s">
        <v>7</v>
      </c>
      <c r="K84" s="10"/>
      <c r="M84" s="10"/>
      <c r="O84" s="10"/>
      <c r="Q84" s="7">
        <v>61</v>
      </c>
      <c r="S84" s="6">
        <f>+D84+F84+H84+J84+L84+N84+P84+R84</f>
        <v>0</v>
      </c>
      <c r="T84" s="6">
        <f>+F84+J84</f>
        <v>0</v>
      </c>
      <c r="U84" s="6">
        <f>+D84+H84+R84</f>
        <v>0</v>
      </c>
      <c r="V84" s="6">
        <f>+P84</f>
        <v>0</v>
      </c>
      <c r="W84" s="6">
        <f>+L84+N84</f>
        <v>0</v>
      </c>
    </row>
    <row r="85" spans="1:23" ht="15">
      <c r="A85" s="3" t="s">
        <v>82</v>
      </c>
      <c r="B85" t="s">
        <v>3</v>
      </c>
      <c r="C85" s="10">
        <v>52</v>
      </c>
      <c r="G85" s="6">
        <v>20</v>
      </c>
      <c r="H85" s="5">
        <v>11</v>
      </c>
      <c r="I85" s="7"/>
      <c r="K85" s="31">
        <v>37</v>
      </c>
      <c r="M85" s="31">
        <v>35</v>
      </c>
      <c r="O85" s="6">
        <v>12</v>
      </c>
      <c r="P85" s="5">
        <v>22</v>
      </c>
      <c r="Q85" s="6">
        <v>27</v>
      </c>
      <c r="R85" s="5">
        <v>4</v>
      </c>
      <c r="S85" s="6">
        <f>+D85+F85+H85+J85+L85+N85+P85+R85</f>
        <v>37</v>
      </c>
      <c r="T85" s="6">
        <f>+F85+J85</f>
        <v>0</v>
      </c>
      <c r="U85" s="6">
        <f>+D85+H85+R85</f>
        <v>15</v>
      </c>
      <c r="V85" s="6">
        <f>+P85</f>
        <v>22</v>
      </c>
      <c r="W85" s="6">
        <f>+L85+N85</f>
        <v>0</v>
      </c>
    </row>
    <row r="86" spans="1:23" ht="15">
      <c r="A86" s="34" t="s">
        <v>385</v>
      </c>
      <c r="B86" s="36" t="s">
        <v>14</v>
      </c>
      <c r="C86" s="22"/>
      <c r="K86" s="31">
        <v>52</v>
      </c>
      <c r="M86" s="31">
        <v>46</v>
      </c>
      <c r="O86" s="31" t="s">
        <v>356</v>
      </c>
      <c r="Q86" s="31"/>
      <c r="S86" s="6">
        <f>+D86+F86+H86+J86+L86+N86+P86+R86</f>
        <v>0</v>
      </c>
      <c r="T86" s="6">
        <f>+F86+J86</f>
        <v>0</v>
      </c>
      <c r="U86" s="6">
        <f>+D86+H86+R86</f>
        <v>0</v>
      </c>
      <c r="V86" s="6">
        <f>+P86</f>
        <v>0</v>
      </c>
      <c r="W86" s="6">
        <f>+L86+N86</f>
        <v>0</v>
      </c>
    </row>
    <row r="87" spans="1:23" ht="15">
      <c r="A87" s="3" t="s">
        <v>63</v>
      </c>
      <c r="B87" t="s">
        <v>5</v>
      </c>
      <c r="C87" s="9">
        <v>19</v>
      </c>
      <c r="D87" s="5">
        <v>12</v>
      </c>
      <c r="E87" s="22"/>
      <c r="G87" s="6">
        <v>22</v>
      </c>
      <c r="H87" s="5">
        <v>9</v>
      </c>
      <c r="Q87" s="6">
        <v>17</v>
      </c>
      <c r="R87" s="5">
        <v>14</v>
      </c>
      <c r="S87" s="6">
        <f>+D87+F87+H87+J87+L87+N87+P87+R87</f>
        <v>35</v>
      </c>
      <c r="T87" s="6">
        <f>+F87+J87</f>
        <v>0</v>
      </c>
      <c r="U87" s="6">
        <f>+D87+H87+R87</f>
        <v>35</v>
      </c>
      <c r="V87" s="6">
        <f>+P87</f>
        <v>0</v>
      </c>
      <c r="W87" s="6">
        <f>+L87+N87</f>
        <v>0</v>
      </c>
    </row>
    <row r="88" spans="1:23" ht="15">
      <c r="A88" s="36" t="s">
        <v>418</v>
      </c>
      <c r="B88" s="36" t="s">
        <v>4</v>
      </c>
      <c r="C88" s="22"/>
      <c r="K88" s="31">
        <v>54</v>
      </c>
      <c r="M88" s="31">
        <v>47</v>
      </c>
      <c r="O88" s="31"/>
      <c r="Q88" s="31"/>
      <c r="S88" s="6">
        <f>+D88+F88+H88+J88+L88+N88+P88+R88</f>
        <v>0</v>
      </c>
      <c r="T88" s="6">
        <f>+F88+J88</f>
        <v>0</v>
      </c>
      <c r="U88" s="6">
        <f>+D88+H88+R88</f>
        <v>0</v>
      </c>
      <c r="V88" s="6">
        <f>+P88</f>
        <v>0</v>
      </c>
      <c r="W88" s="6">
        <f>+L88+N88</f>
        <v>0</v>
      </c>
    </row>
    <row r="89" spans="1:23" ht="15">
      <c r="A89" s="36" t="s">
        <v>365</v>
      </c>
      <c r="B89" t="s">
        <v>4</v>
      </c>
      <c r="C89" s="22"/>
      <c r="I89" s="31">
        <v>51</v>
      </c>
      <c r="K89" s="31"/>
      <c r="M89" s="31"/>
      <c r="O89" s="31"/>
      <c r="Q89" s="31"/>
      <c r="S89" s="6">
        <f>+D89+F89+H89+J89+L89+N89+P89+R89</f>
        <v>0</v>
      </c>
      <c r="T89" s="6">
        <f>+F89+J89</f>
        <v>0</v>
      </c>
      <c r="U89" s="6">
        <f>+D89+H89+R89</f>
        <v>0</v>
      </c>
      <c r="V89" s="6">
        <f>+P89</f>
        <v>0</v>
      </c>
      <c r="W89" s="6">
        <f>+L89+N89</f>
        <v>0</v>
      </c>
    </row>
    <row r="90" spans="1:23" ht="15">
      <c r="A90" s="3" t="s">
        <v>97</v>
      </c>
      <c r="B90" t="s">
        <v>18</v>
      </c>
      <c r="C90" s="31" t="s">
        <v>7</v>
      </c>
      <c r="E90" s="31">
        <v>52</v>
      </c>
      <c r="G90" s="31" t="s">
        <v>271</v>
      </c>
      <c r="I90" s="6" t="s">
        <v>19</v>
      </c>
      <c r="Q90" s="7">
        <v>35</v>
      </c>
      <c r="S90" s="6">
        <f>+D90+F90+H90+J90+L90+N90+P90+R90</f>
        <v>0</v>
      </c>
      <c r="T90" s="6">
        <f>+F90+J90</f>
        <v>0</v>
      </c>
      <c r="U90" s="6">
        <f>+D90+H90+R90</f>
        <v>0</v>
      </c>
      <c r="V90" s="6">
        <f>+P90</f>
        <v>0</v>
      </c>
      <c r="W90" s="6">
        <f>+L90+N90</f>
        <v>0</v>
      </c>
    </row>
    <row r="91" spans="1:23" ht="15">
      <c r="A91" s="21" t="s">
        <v>78</v>
      </c>
      <c r="B91" s="20" t="s">
        <v>3</v>
      </c>
      <c r="C91" s="9">
        <v>22</v>
      </c>
      <c r="D91" s="5">
        <v>9</v>
      </c>
      <c r="G91" s="31">
        <v>31</v>
      </c>
      <c r="K91" s="9">
        <v>30</v>
      </c>
      <c r="L91" s="5">
        <v>1</v>
      </c>
      <c r="M91" s="9">
        <v>30</v>
      </c>
      <c r="N91" s="5">
        <v>1</v>
      </c>
      <c r="O91" s="6">
        <v>8</v>
      </c>
      <c r="P91" s="5">
        <v>32</v>
      </c>
      <c r="Q91" s="7">
        <v>41</v>
      </c>
      <c r="S91" s="6">
        <f>+D91+F91+H91+J91+L91+N91+P91+R91</f>
        <v>43</v>
      </c>
      <c r="T91" s="6">
        <f>+F91+J91</f>
        <v>0</v>
      </c>
      <c r="U91" s="6">
        <f>+D91+H91+R91</f>
        <v>9</v>
      </c>
      <c r="V91" s="6">
        <f>+P91</f>
        <v>32</v>
      </c>
      <c r="W91" s="6">
        <f>+L91+N91</f>
        <v>2</v>
      </c>
    </row>
    <row r="92" spans="1:23" ht="15">
      <c r="A92" s="21" t="s">
        <v>71</v>
      </c>
      <c r="B92" t="s">
        <v>15</v>
      </c>
      <c r="C92" s="31">
        <v>38</v>
      </c>
      <c r="E92" s="31">
        <v>39</v>
      </c>
      <c r="G92" s="31">
        <v>44</v>
      </c>
      <c r="I92" s="7"/>
      <c r="K92" s="7"/>
      <c r="M92" s="7"/>
      <c r="O92" s="7"/>
      <c r="Q92" s="7">
        <v>59</v>
      </c>
      <c r="S92" s="6">
        <f>+D92+F92+H92+J92+L92+N92+P92+R92</f>
        <v>0</v>
      </c>
      <c r="T92" s="6">
        <f>+F92+J92</f>
        <v>0</v>
      </c>
      <c r="U92" s="6">
        <f>+D92+H92+R92</f>
        <v>0</v>
      </c>
      <c r="V92" s="6">
        <f>+P92</f>
        <v>0</v>
      </c>
      <c r="W92" s="6">
        <f>+L92+N92</f>
        <v>0</v>
      </c>
    </row>
    <row r="93" spans="1:23" ht="15">
      <c r="A93" s="36" t="s">
        <v>402</v>
      </c>
      <c r="B93" s="36" t="s">
        <v>5</v>
      </c>
      <c r="K93" s="10">
        <v>37</v>
      </c>
      <c r="M93" s="10">
        <v>38</v>
      </c>
      <c r="O93" s="6">
        <v>28</v>
      </c>
      <c r="P93" s="5">
        <v>3</v>
      </c>
      <c r="S93" s="6">
        <f>+D93+F93+H93+J93+L93+N93+P93+R93</f>
        <v>3</v>
      </c>
      <c r="T93" s="6">
        <f>+F93+J93</f>
        <v>0</v>
      </c>
      <c r="U93" s="6">
        <f>+D93+H93+R93</f>
        <v>0</v>
      </c>
      <c r="V93" s="6">
        <f>+P93</f>
        <v>3</v>
      </c>
      <c r="W93" s="6">
        <f>+L93+N93</f>
        <v>0</v>
      </c>
    </row>
    <row r="94" spans="1:23" ht="15">
      <c r="A94" s="21" t="s">
        <v>56</v>
      </c>
      <c r="B94" t="s">
        <v>11</v>
      </c>
      <c r="C94" s="9">
        <v>12</v>
      </c>
      <c r="D94" s="5">
        <v>22</v>
      </c>
      <c r="E94" s="22"/>
      <c r="G94" s="6">
        <v>8</v>
      </c>
      <c r="H94" s="5">
        <v>32</v>
      </c>
      <c r="I94" s="10" t="s">
        <v>7</v>
      </c>
      <c r="K94" s="9">
        <v>4</v>
      </c>
      <c r="L94" s="5">
        <v>50</v>
      </c>
      <c r="M94" s="9">
        <v>6</v>
      </c>
      <c r="N94" s="5">
        <v>40</v>
      </c>
      <c r="O94" s="6">
        <v>3</v>
      </c>
      <c r="P94" s="5">
        <v>60</v>
      </c>
      <c r="Q94" s="6">
        <v>8</v>
      </c>
      <c r="R94" s="5">
        <v>32</v>
      </c>
      <c r="S94" s="6">
        <f>+D94+F94+H94+J94+L94+N94+P94+R94</f>
        <v>236</v>
      </c>
      <c r="T94" s="6">
        <f>+F94+J94</f>
        <v>0</v>
      </c>
      <c r="U94" s="6">
        <f>+D94+H94+R94</f>
        <v>86</v>
      </c>
      <c r="V94" s="6">
        <f>+P94</f>
        <v>60</v>
      </c>
      <c r="W94" s="6">
        <f>+L94+N94</f>
        <v>90</v>
      </c>
    </row>
    <row r="95" spans="1:23" ht="15">
      <c r="A95" s="36" t="s">
        <v>410</v>
      </c>
      <c r="B95" s="16" t="s">
        <v>1</v>
      </c>
      <c r="K95" s="9">
        <v>19</v>
      </c>
      <c r="L95" s="5">
        <v>12</v>
      </c>
      <c r="M95" s="9">
        <v>13</v>
      </c>
      <c r="N95" s="5">
        <v>20</v>
      </c>
      <c r="O95" s="6">
        <v>15</v>
      </c>
      <c r="P95" s="5">
        <v>16</v>
      </c>
      <c r="S95" s="6">
        <f>+D95+F95+H95+J95+L95+N95+P95+R95</f>
        <v>48</v>
      </c>
      <c r="T95" s="6">
        <f>+F95+J95</f>
        <v>0</v>
      </c>
      <c r="U95" s="6">
        <f>+D95+H95+R95</f>
        <v>0</v>
      </c>
      <c r="V95" s="6">
        <f>+P95</f>
        <v>16</v>
      </c>
      <c r="W95" s="6">
        <f>+L95+N95</f>
        <v>32</v>
      </c>
    </row>
    <row r="96" spans="1:23" ht="15">
      <c r="A96" s="3" t="s">
        <v>62</v>
      </c>
      <c r="B96" t="s">
        <v>1</v>
      </c>
      <c r="C96" s="9">
        <v>9</v>
      </c>
      <c r="D96" s="5">
        <v>29</v>
      </c>
      <c r="E96" s="9">
        <v>14</v>
      </c>
      <c r="F96" s="5">
        <v>18</v>
      </c>
      <c r="G96" s="6">
        <v>11</v>
      </c>
      <c r="H96" s="5">
        <v>24</v>
      </c>
      <c r="I96" s="6" t="s">
        <v>19</v>
      </c>
      <c r="Q96" s="6">
        <v>4</v>
      </c>
      <c r="R96" s="5">
        <v>50</v>
      </c>
      <c r="S96" s="6">
        <f>+D96+F96+H96+J96+L96+N96+P96+R96</f>
        <v>121</v>
      </c>
      <c r="T96" s="6">
        <f>+F96+J96</f>
        <v>18</v>
      </c>
      <c r="U96" s="6">
        <f>+D96+H96+R96</f>
        <v>103</v>
      </c>
      <c r="V96" s="6">
        <f>+P96</f>
        <v>0</v>
      </c>
      <c r="W96" s="6">
        <f>+L96+N96</f>
        <v>0</v>
      </c>
    </row>
    <row r="97" spans="1:23" ht="15">
      <c r="A97" s="21" t="s">
        <v>91</v>
      </c>
      <c r="B97" s="20" t="s">
        <v>10</v>
      </c>
      <c r="C97" s="31">
        <v>44</v>
      </c>
      <c r="G97" s="7"/>
      <c r="I97" s="7"/>
      <c r="K97" s="9">
        <v>13</v>
      </c>
      <c r="L97" s="5">
        <v>20</v>
      </c>
      <c r="M97" s="10" t="s">
        <v>358</v>
      </c>
      <c r="O97" s="6">
        <v>17</v>
      </c>
      <c r="P97" s="5">
        <v>14</v>
      </c>
      <c r="Q97" s="7">
        <v>45</v>
      </c>
      <c r="S97" s="6">
        <f>+D97+F97+H97+J97+L97+N97+P97+R97</f>
        <v>34</v>
      </c>
      <c r="T97" s="6">
        <f>+F97+J97</f>
        <v>0</v>
      </c>
      <c r="U97" s="6">
        <f>+D97+H97+R97</f>
        <v>0</v>
      </c>
      <c r="V97" s="6">
        <f>+P97</f>
        <v>14</v>
      </c>
      <c r="W97" s="6">
        <f>+L97+N97</f>
        <v>20</v>
      </c>
    </row>
    <row r="98" spans="1:23" ht="15">
      <c r="A98" s="16" t="s">
        <v>403</v>
      </c>
      <c r="B98" s="36" t="s">
        <v>11</v>
      </c>
      <c r="K98" s="9">
        <v>27</v>
      </c>
      <c r="L98" s="5">
        <v>4</v>
      </c>
      <c r="M98" s="9">
        <v>14</v>
      </c>
      <c r="N98" s="5">
        <v>18</v>
      </c>
      <c r="O98" s="10">
        <v>31</v>
      </c>
      <c r="Q98" s="10"/>
      <c r="S98" s="6">
        <f>+D98+F98+H98+J98+L98+N98+P98+R98</f>
        <v>22</v>
      </c>
      <c r="T98" s="6">
        <f>+F98+J98</f>
        <v>0</v>
      </c>
      <c r="U98" s="6">
        <f>+D98+H98+R98</f>
        <v>0</v>
      </c>
      <c r="V98" s="6">
        <f>+P98</f>
        <v>0</v>
      </c>
      <c r="W98" s="6">
        <f>+L98+N98</f>
        <v>22</v>
      </c>
    </row>
    <row r="99" spans="1:23" ht="15">
      <c r="A99" s="3" t="s">
        <v>43</v>
      </c>
      <c r="B99" t="s">
        <v>14</v>
      </c>
      <c r="C99" s="9">
        <v>6</v>
      </c>
      <c r="D99" s="5">
        <v>40</v>
      </c>
      <c r="E99" s="9">
        <v>9</v>
      </c>
      <c r="F99" s="5">
        <v>29</v>
      </c>
      <c r="G99" s="6">
        <v>14</v>
      </c>
      <c r="H99" s="5">
        <v>18</v>
      </c>
      <c r="I99" s="6">
        <v>10</v>
      </c>
      <c r="J99" s="5">
        <v>26</v>
      </c>
      <c r="K99" s="9">
        <v>21</v>
      </c>
      <c r="L99" s="5">
        <v>10</v>
      </c>
      <c r="M99" s="9">
        <v>7</v>
      </c>
      <c r="N99" s="5">
        <v>36</v>
      </c>
      <c r="O99" s="10" t="s">
        <v>358</v>
      </c>
      <c r="Q99" s="6">
        <v>3</v>
      </c>
      <c r="R99" s="5">
        <v>60</v>
      </c>
      <c r="S99" s="6">
        <f>+D99+F99+H99+J99+L99+N99+P99+R99</f>
        <v>219</v>
      </c>
      <c r="T99" s="6">
        <f>+F99+J99</f>
        <v>55</v>
      </c>
      <c r="U99" s="6">
        <f>+D99+H99+R99</f>
        <v>118</v>
      </c>
      <c r="V99" s="6">
        <f>+P99</f>
        <v>0</v>
      </c>
      <c r="W99" s="6">
        <f>+L99+N99</f>
        <v>46</v>
      </c>
    </row>
    <row r="100" spans="1:23" ht="15">
      <c r="A100" s="36" t="s">
        <v>400</v>
      </c>
      <c r="B100" s="36" t="s">
        <v>10</v>
      </c>
      <c r="K100" s="10" t="s">
        <v>358</v>
      </c>
      <c r="M100" s="10">
        <v>40</v>
      </c>
      <c r="O100" s="10">
        <v>37</v>
      </c>
      <c r="Q100" s="10"/>
      <c r="S100" s="6">
        <f>+D100+F100+H100+J100+L100+N100+P100+R100</f>
        <v>0</v>
      </c>
      <c r="T100" s="6">
        <f>+F100+J100</f>
        <v>0</v>
      </c>
      <c r="U100" s="6">
        <f>+D100+H100+R100</f>
        <v>0</v>
      </c>
      <c r="V100" s="6">
        <f>+P100</f>
        <v>0</v>
      </c>
      <c r="W100" s="6">
        <f>+L100+N100</f>
        <v>0</v>
      </c>
    </row>
    <row r="101" spans="1:23" ht="15">
      <c r="A101" s="34" t="s">
        <v>390</v>
      </c>
      <c r="B101" s="36" t="s">
        <v>9</v>
      </c>
      <c r="C101" s="22"/>
      <c r="K101" s="31">
        <v>51</v>
      </c>
      <c r="M101" s="31"/>
      <c r="O101" s="31">
        <v>40</v>
      </c>
      <c r="Q101" s="31"/>
      <c r="S101" s="6">
        <f>+D101+F101+H101+J101+L101+N101+P101+R101</f>
        <v>0</v>
      </c>
      <c r="T101" s="6">
        <f>+F101+J101</f>
        <v>0</v>
      </c>
      <c r="U101" s="6">
        <f>+D101+H101+R101</f>
        <v>0</v>
      </c>
      <c r="V101" s="6">
        <f>+P101</f>
        <v>0</v>
      </c>
      <c r="W101" s="6">
        <f>+L101+N101</f>
        <v>0</v>
      </c>
    </row>
    <row r="102" spans="1:23" ht="15">
      <c r="A102" s="3" t="s">
        <v>86</v>
      </c>
      <c r="B102" t="s">
        <v>11</v>
      </c>
      <c r="C102" s="31">
        <v>47</v>
      </c>
      <c r="E102" s="31">
        <v>47</v>
      </c>
      <c r="G102" s="31">
        <v>36</v>
      </c>
      <c r="I102" s="31" t="s">
        <v>7</v>
      </c>
      <c r="K102" s="31"/>
      <c r="M102" s="31"/>
      <c r="O102" s="31"/>
      <c r="Q102" s="7">
        <v>56</v>
      </c>
      <c r="S102" s="6">
        <f>+D102+F102+H102+J102+L102+N102+P102+R102</f>
        <v>0</v>
      </c>
      <c r="T102" s="6">
        <f>+F102+J102</f>
        <v>0</v>
      </c>
      <c r="U102" s="6">
        <f>+D102+H102+R102</f>
        <v>0</v>
      </c>
      <c r="V102" s="6">
        <f>+P102</f>
        <v>0</v>
      </c>
      <c r="W102" s="6">
        <f>+L102+N102</f>
        <v>0</v>
      </c>
    </row>
    <row r="103" spans="1:23" ht="15">
      <c r="A103" s="36" t="s">
        <v>417</v>
      </c>
      <c r="B103" s="36" t="s">
        <v>11</v>
      </c>
      <c r="K103" s="9">
        <v>11</v>
      </c>
      <c r="L103" s="5">
        <v>24</v>
      </c>
      <c r="M103" s="9">
        <v>15</v>
      </c>
      <c r="N103" s="5">
        <v>16</v>
      </c>
      <c r="O103" s="6">
        <v>22</v>
      </c>
      <c r="P103" s="5">
        <v>9</v>
      </c>
      <c r="S103" s="6">
        <f>+D103+F103+H103+J103+L103+N103+P103+R103</f>
        <v>49</v>
      </c>
      <c r="T103" s="6">
        <f>+F103+J103</f>
        <v>0</v>
      </c>
      <c r="U103" s="6">
        <f>+D103+H103+R103</f>
        <v>0</v>
      </c>
      <c r="V103" s="6">
        <f>+P103</f>
        <v>9</v>
      </c>
      <c r="W103" s="6">
        <f>+L103+N103</f>
        <v>40</v>
      </c>
    </row>
    <row r="104" spans="1:23" ht="15">
      <c r="A104" s="36" t="s">
        <v>409</v>
      </c>
      <c r="B104" s="36" t="s">
        <v>10</v>
      </c>
      <c r="C104" s="22"/>
      <c r="K104" s="9">
        <v>7</v>
      </c>
      <c r="L104" s="5">
        <v>36</v>
      </c>
      <c r="M104" s="9">
        <v>4</v>
      </c>
      <c r="N104" s="5">
        <v>50</v>
      </c>
      <c r="O104" s="10" t="s">
        <v>358</v>
      </c>
      <c r="Q104" s="31"/>
      <c r="S104" s="6">
        <f>+D104+F104+H104+J104+L104+N104+P104+R104</f>
        <v>86</v>
      </c>
      <c r="T104" s="6">
        <f>+F104+J104</f>
        <v>0</v>
      </c>
      <c r="U104" s="6">
        <f>+D104+H104+R104</f>
        <v>0</v>
      </c>
      <c r="V104" s="6">
        <f>+P104</f>
        <v>0</v>
      </c>
      <c r="W104" s="6">
        <f>+L104+N104</f>
        <v>86</v>
      </c>
    </row>
    <row r="105" spans="1:23" ht="15">
      <c r="A105" s="3" t="s">
        <v>156</v>
      </c>
      <c r="B105" t="s">
        <v>9</v>
      </c>
      <c r="C105" s="6"/>
      <c r="E105" s="31">
        <v>56</v>
      </c>
      <c r="I105" s="10">
        <v>45</v>
      </c>
      <c r="K105" s="10"/>
      <c r="M105" s="10"/>
      <c r="O105" s="10"/>
      <c r="Q105" s="31"/>
      <c r="S105" s="6">
        <f>+D105+F105+H105+J105+L105+N105+P105+R105</f>
        <v>0</v>
      </c>
      <c r="T105" s="6">
        <f>+F105+J105</f>
        <v>0</v>
      </c>
      <c r="U105" s="6">
        <f>+D105+H105+R105</f>
        <v>0</v>
      </c>
      <c r="V105" s="6">
        <f>+P105</f>
        <v>0</v>
      </c>
      <c r="W105" s="6">
        <f>+L105+N105</f>
        <v>0</v>
      </c>
    </row>
    <row r="106" spans="1:23" ht="15">
      <c r="A106" s="36" t="s">
        <v>392</v>
      </c>
      <c r="B106" s="16" t="s">
        <v>5</v>
      </c>
      <c r="K106" s="10">
        <v>40</v>
      </c>
      <c r="M106" s="9">
        <v>27</v>
      </c>
      <c r="N106" s="5">
        <v>4</v>
      </c>
      <c r="O106" s="10" t="s">
        <v>358</v>
      </c>
      <c r="Q106" s="10"/>
      <c r="S106" s="6">
        <f>+D106+F106+H106+J106+L106+N106+P106+R106</f>
        <v>4</v>
      </c>
      <c r="T106" s="6">
        <f>+F106+J106</f>
        <v>0</v>
      </c>
      <c r="U106" s="6">
        <f>+D106+H106+R106</f>
        <v>0</v>
      </c>
      <c r="V106" s="6">
        <f>+P106</f>
        <v>0</v>
      </c>
      <c r="W106" s="6">
        <f>+L106+N106</f>
        <v>4</v>
      </c>
    </row>
    <row r="107" spans="1:23" ht="15">
      <c r="A107" s="3" t="s">
        <v>42</v>
      </c>
      <c r="B107" t="s">
        <v>10</v>
      </c>
      <c r="C107" s="9">
        <v>3</v>
      </c>
      <c r="D107" s="5">
        <v>60</v>
      </c>
      <c r="E107" s="9" t="s">
        <v>19</v>
      </c>
      <c r="G107" s="6" t="s">
        <v>19</v>
      </c>
      <c r="I107" s="31" t="s">
        <v>7</v>
      </c>
      <c r="K107" s="31"/>
      <c r="M107" s="31"/>
      <c r="O107" s="31"/>
      <c r="Q107" s="6">
        <v>15</v>
      </c>
      <c r="R107" s="5">
        <v>16</v>
      </c>
      <c r="S107" s="6">
        <f>+D107+F107+H107+J107+L107+N107+P107+R107</f>
        <v>76</v>
      </c>
      <c r="T107" s="6">
        <f>+F107+J107</f>
        <v>0</v>
      </c>
      <c r="U107" s="6">
        <f>+D107+H107+R107</f>
        <v>76</v>
      </c>
      <c r="V107" s="6">
        <f>+P107</f>
        <v>0</v>
      </c>
      <c r="W107" s="6">
        <f>+L107+N107</f>
        <v>0</v>
      </c>
    </row>
    <row r="108" spans="1:23" ht="15">
      <c r="A108" s="21" t="s">
        <v>157</v>
      </c>
      <c r="B108" s="20" t="s">
        <v>129</v>
      </c>
      <c r="E108" s="31">
        <v>33</v>
      </c>
      <c r="I108" s="31" t="s">
        <v>7</v>
      </c>
      <c r="K108" s="10"/>
      <c r="M108" s="10"/>
      <c r="O108" s="10"/>
      <c r="Q108" s="10"/>
      <c r="S108" s="6">
        <f>+D108+F108+H108+J108+L108+N108+P108+R108</f>
        <v>0</v>
      </c>
      <c r="T108" s="6">
        <f>+F108+J108</f>
        <v>0</v>
      </c>
      <c r="U108" s="6">
        <f>+D108+H108+R108</f>
        <v>0</v>
      </c>
      <c r="V108" s="6">
        <f>+P108</f>
        <v>0</v>
      </c>
      <c r="W108" s="6">
        <f>+L108+N108</f>
        <v>0</v>
      </c>
    </row>
    <row r="109" spans="1:23" ht="15">
      <c r="A109" s="21" t="s">
        <v>106</v>
      </c>
      <c r="B109" t="s">
        <v>1</v>
      </c>
      <c r="C109" s="31" t="s">
        <v>7</v>
      </c>
      <c r="E109" s="9">
        <v>21</v>
      </c>
      <c r="F109" s="5">
        <v>10</v>
      </c>
      <c r="G109" s="31">
        <v>41</v>
      </c>
      <c r="I109" s="6">
        <v>6</v>
      </c>
      <c r="J109" s="5">
        <v>40</v>
      </c>
      <c r="Q109" s="7">
        <v>55</v>
      </c>
      <c r="S109" s="6">
        <f>+D109+F109+H109+J109+L109+N109+P109+R109</f>
        <v>50</v>
      </c>
      <c r="T109" s="6">
        <f>+F109+J109</f>
        <v>50</v>
      </c>
      <c r="U109" s="6">
        <f>+D109+H109+R109</f>
        <v>0</v>
      </c>
      <c r="V109" s="6">
        <f>+P109</f>
        <v>0</v>
      </c>
      <c r="W109" s="6">
        <f>+L109+N109</f>
        <v>0</v>
      </c>
    </row>
    <row r="110" spans="1:23" ht="15">
      <c r="A110" s="24" t="s">
        <v>172</v>
      </c>
      <c r="B110" t="s">
        <v>16</v>
      </c>
      <c r="C110" s="22"/>
      <c r="E110" s="10">
        <v>67</v>
      </c>
      <c r="G110" s="7"/>
      <c r="I110" s="7"/>
      <c r="K110" s="7"/>
      <c r="M110" s="7"/>
      <c r="O110" s="7"/>
      <c r="Q110" s="7"/>
      <c r="S110" s="6">
        <f>+D110+F110+H110+J110+L110+N110+P110+R110</f>
        <v>0</v>
      </c>
      <c r="T110" s="6">
        <f>+F110+J110</f>
        <v>0</v>
      </c>
      <c r="U110" s="6">
        <f>+D110+H110+R110</f>
        <v>0</v>
      </c>
      <c r="V110" s="6">
        <f>+P110</f>
        <v>0</v>
      </c>
      <c r="W110" s="6">
        <f>+L110+N110</f>
        <v>0</v>
      </c>
    </row>
    <row r="111" spans="1:23" ht="15">
      <c r="A111" s="3" t="s">
        <v>50</v>
      </c>
      <c r="B111" t="s">
        <v>3</v>
      </c>
      <c r="C111" s="9">
        <v>16</v>
      </c>
      <c r="D111" s="5">
        <v>15</v>
      </c>
      <c r="E111" s="9">
        <v>13</v>
      </c>
      <c r="F111" s="5">
        <v>20</v>
      </c>
      <c r="G111" s="6">
        <v>21</v>
      </c>
      <c r="H111" s="5">
        <v>10</v>
      </c>
      <c r="I111" s="6">
        <v>24</v>
      </c>
      <c r="J111" s="5">
        <v>7</v>
      </c>
      <c r="K111" s="9">
        <v>6</v>
      </c>
      <c r="L111" s="5">
        <v>40</v>
      </c>
      <c r="M111" s="9">
        <v>17</v>
      </c>
      <c r="N111" s="5">
        <v>14</v>
      </c>
      <c r="O111" s="6">
        <v>19</v>
      </c>
      <c r="P111" s="5">
        <v>12</v>
      </c>
      <c r="Q111" s="6">
        <v>26</v>
      </c>
      <c r="R111" s="5">
        <v>5</v>
      </c>
      <c r="S111" s="6">
        <f>+D111+F111+H111+J111+L111+N111+P111+R111</f>
        <v>123</v>
      </c>
      <c r="T111" s="6">
        <f>+F111+J111</f>
        <v>27</v>
      </c>
      <c r="U111" s="6">
        <f>+D111+H111+R111</f>
        <v>30</v>
      </c>
      <c r="V111" s="6">
        <f>+P111</f>
        <v>12</v>
      </c>
      <c r="W111" s="6">
        <f>+L111+N111</f>
        <v>54</v>
      </c>
    </row>
    <row r="112" spans="1:23" ht="15">
      <c r="A112" s="24" t="s">
        <v>105</v>
      </c>
      <c r="B112" t="s">
        <v>4</v>
      </c>
      <c r="C112" s="31" t="s">
        <v>7</v>
      </c>
      <c r="E112" s="22"/>
      <c r="S112" s="6">
        <f>+D112+F112+H112+J112+L112+N112+P112+R112</f>
        <v>0</v>
      </c>
      <c r="T112" s="6">
        <f>+F112+J112</f>
        <v>0</v>
      </c>
      <c r="U112" s="6">
        <f>+D112+H112+R112</f>
        <v>0</v>
      </c>
      <c r="V112" s="6">
        <f>+P112</f>
        <v>0</v>
      </c>
      <c r="W112" s="6">
        <f>+L112+N112</f>
        <v>0</v>
      </c>
    </row>
    <row r="113" spans="1:23" ht="15">
      <c r="A113" s="21" t="s">
        <v>153</v>
      </c>
      <c r="B113" s="20" t="s">
        <v>13</v>
      </c>
      <c r="E113" s="31">
        <v>46</v>
      </c>
      <c r="I113" s="7"/>
      <c r="K113" s="7"/>
      <c r="M113" s="7"/>
      <c r="O113" s="7"/>
      <c r="Q113" s="7"/>
      <c r="S113" s="6">
        <f>+D113+F113+H113+J113+L113+N113+P113+R113</f>
        <v>0</v>
      </c>
      <c r="T113" s="6">
        <f>+F113+J113</f>
        <v>0</v>
      </c>
      <c r="U113" s="6">
        <f>+D113+H113+R113</f>
        <v>0</v>
      </c>
      <c r="V113" s="6">
        <f>+P113</f>
        <v>0</v>
      </c>
      <c r="W113" s="6">
        <f>+L113+N113</f>
        <v>0</v>
      </c>
    </row>
    <row r="114" spans="1:23" ht="15">
      <c r="A114" s="3" t="s">
        <v>164</v>
      </c>
      <c r="B114" t="s">
        <v>130</v>
      </c>
      <c r="C114" s="22"/>
      <c r="E114" s="31">
        <v>63</v>
      </c>
      <c r="I114" s="7"/>
      <c r="K114" s="7"/>
      <c r="M114" s="7"/>
      <c r="O114" s="7"/>
      <c r="Q114" s="7"/>
      <c r="S114" s="6">
        <f>+D114+F114+H114+J114+L114+N114+P114+R114</f>
        <v>0</v>
      </c>
      <c r="T114" s="6">
        <f>+F114+J114</f>
        <v>0</v>
      </c>
      <c r="U114" s="6">
        <f>+D114+H114+R114</f>
        <v>0</v>
      </c>
      <c r="V114" s="6">
        <f>+P114</f>
        <v>0</v>
      </c>
      <c r="W114" s="6">
        <f>+L114+N114</f>
        <v>0</v>
      </c>
    </row>
    <row r="115" spans="1:23" ht="15">
      <c r="A115" s="21" t="s">
        <v>152</v>
      </c>
      <c r="B115" s="20" t="s">
        <v>9</v>
      </c>
      <c r="C115" s="6"/>
      <c r="E115" s="31">
        <v>31</v>
      </c>
      <c r="I115" s="31">
        <v>47</v>
      </c>
      <c r="K115" s="10"/>
      <c r="M115" s="10"/>
      <c r="O115" s="10"/>
      <c r="Q115" s="10"/>
      <c r="S115" s="6">
        <f>+D115+F115+H115+J115+L115+N115+P115+R115</f>
        <v>0</v>
      </c>
      <c r="T115" s="6">
        <f>+F115+J115</f>
        <v>0</v>
      </c>
      <c r="U115" s="6">
        <f>+D115+H115+R115</f>
        <v>0</v>
      </c>
      <c r="V115" s="6">
        <f>+P115</f>
        <v>0</v>
      </c>
      <c r="W115" s="6">
        <f>+L115+N115</f>
        <v>0</v>
      </c>
    </row>
    <row r="116" spans="1:23" ht="15">
      <c r="A116" s="21" t="s">
        <v>46</v>
      </c>
      <c r="B116" s="20" t="s">
        <v>3</v>
      </c>
      <c r="C116" s="9">
        <v>21</v>
      </c>
      <c r="D116" s="5">
        <v>10</v>
      </c>
      <c r="E116" s="9">
        <v>11</v>
      </c>
      <c r="F116" s="5">
        <v>24</v>
      </c>
      <c r="G116" s="6">
        <v>16</v>
      </c>
      <c r="H116" s="5">
        <v>15</v>
      </c>
      <c r="I116" s="6">
        <v>1</v>
      </c>
      <c r="J116" s="5">
        <v>100</v>
      </c>
      <c r="Q116" s="6">
        <v>23</v>
      </c>
      <c r="R116" s="5">
        <v>8</v>
      </c>
      <c r="S116" s="6">
        <f>+D116+F116+H116+J116+L116+N116+P116+R116</f>
        <v>157</v>
      </c>
      <c r="T116" s="6">
        <f>+F116+J116</f>
        <v>124</v>
      </c>
      <c r="U116" s="6">
        <f>+D116+H116+R116</f>
        <v>33</v>
      </c>
      <c r="V116" s="6">
        <f>+P116</f>
        <v>0</v>
      </c>
      <c r="W116" s="6">
        <f>+L116+N116</f>
        <v>0</v>
      </c>
    </row>
    <row r="117" spans="1:23" ht="15">
      <c r="A117" s="3" t="s">
        <v>41</v>
      </c>
      <c r="B117" t="s">
        <v>18</v>
      </c>
      <c r="C117" s="9">
        <v>4</v>
      </c>
      <c r="D117" s="5">
        <v>50</v>
      </c>
      <c r="E117" s="9">
        <v>3</v>
      </c>
      <c r="F117" s="5">
        <v>60</v>
      </c>
      <c r="G117" s="6">
        <v>10</v>
      </c>
      <c r="H117" s="5">
        <v>26</v>
      </c>
      <c r="I117" s="6">
        <v>3</v>
      </c>
      <c r="J117" s="5">
        <v>60</v>
      </c>
      <c r="Q117" s="6">
        <v>2</v>
      </c>
      <c r="R117" s="5">
        <v>80</v>
      </c>
      <c r="S117" s="6">
        <f>+D117+F117+H117+J117+L117+N117+P117+R117</f>
        <v>276</v>
      </c>
      <c r="T117" s="6">
        <f>+F117+J117</f>
        <v>120</v>
      </c>
      <c r="U117" s="6">
        <f>+D117+H117+R117</f>
        <v>156</v>
      </c>
      <c r="V117" s="6">
        <f>+P117</f>
        <v>0</v>
      </c>
      <c r="W117" s="6">
        <f>+L117+N117</f>
        <v>0</v>
      </c>
    </row>
    <row r="118" spans="1:23" ht="15">
      <c r="A118" s="21" t="s">
        <v>70</v>
      </c>
      <c r="B118" s="20" t="s">
        <v>9</v>
      </c>
      <c r="C118" s="31" t="s">
        <v>7</v>
      </c>
      <c r="G118" s="31" t="s">
        <v>7</v>
      </c>
      <c r="O118" s="10">
        <v>35</v>
      </c>
      <c r="Q118" s="6">
        <v>24</v>
      </c>
      <c r="R118" s="5">
        <v>7</v>
      </c>
      <c r="S118" s="6">
        <f>+D118+F118+H118+J118+L118+N118+P118+R118</f>
        <v>7</v>
      </c>
      <c r="T118" s="6">
        <f>+F118+J118</f>
        <v>0</v>
      </c>
      <c r="U118" s="6">
        <f>+D118+H118+R118</f>
        <v>7</v>
      </c>
      <c r="V118" s="6">
        <f>+P118</f>
        <v>0</v>
      </c>
      <c r="W118" s="6">
        <f>+L118+N118</f>
        <v>0</v>
      </c>
    </row>
    <row r="119" spans="1:23" ht="15">
      <c r="A119" s="3" t="s">
        <v>39</v>
      </c>
      <c r="B119" t="s">
        <v>13</v>
      </c>
      <c r="C119" s="9">
        <v>1</v>
      </c>
      <c r="D119" s="5">
        <v>100</v>
      </c>
      <c r="E119" s="22"/>
      <c r="G119" s="6">
        <v>2</v>
      </c>
      <c r="H119" s="5">
        <v>80</v>
      </c>
      <c r="K119" s="10">
        <v>34</v>
      </c>
      <c r="M119" s="9">
        <v>11</v>
      </c>
      <c r="N119" s="5">
        <v>24</v>
      </c>
      <c r="O119" s="6">
        <v>13</v>
      </c>
      <c r="P119" s="5">
        <v>20</v>
      </c>
      <c r="Q119" s="6">
        <v>10</v>
      </c>
      <c r="R119" s="5">
        <v>26</v>
      </c>
      <c r="S119" s="6">
        <f>+D119+F119+H119+J119+L119+N119+P119+R119</f>
        <v>250</v>
      </c>
      <c r="T119" s="6">
        <f>+F119+J119</f>
        <v>0</v>
      </c>
      <c r="U119" s="6">
        <f>+D119+H119+R119</f>
        <v>206</v>
      </c>
      <c r="V119" s="6">
        <f>+P119</f>
        <v>20</v>
      </c>
      <c r="W119" s="6">
        <f>+L119+N119</f>
        <v>24</v>
      </c>
    </row>
    <row r="120" spans="1:23" ht="15">
      <c r="A120" s="16" t="s">
        <v>412</v>
      </c>
      <c r="B120" s="16" t="s">
        <v>10</v>
      </c>
      <c r="K120" s="10">
        <v>32</v>
      </c>
      <c r="M120" s="31" t="s">
        <v>356</v>
      </c>
      <c r="O120" s="10" t="s">
        <v>356</v>
      </c>
      <c r="Q120" s="10"/>
      <c r="S120" s="6">
        <f>+D120+F120+H120+J120+L120+N120+P120+R120</f>
        <v>0</v>
      </c>
      <c r="T120" s="6">
        <f>+F120+J120</f>
        <v>0</v>
      </c>
      <c r="U120" s="6">
        <f>+D120+H120+R120</f>
        <v>0</v>
      </c>
      <c r="V120" s="6">
        <f>+P120</f>
        <v>0</v>
      </c>
      <c r="W120" s="6">
        <f>+L120+N120</f>
        <v>0</v>
      </c>
    </row>
    <row r="121" spans="1:23" ht="15">
      <c r="A121" s="36" t="s">
        <v>411</v>
      </c>
      <c r="B121" s="36" t="s">
        <v>1</v>
      </c>
      <c r="C121" s="22"/>
      <c r="K121" s="10">
        <v>31</v>
      </c>
      <c r="M121" s="9">
        <v>23</v>
      </c>
      <c r="N121" s="5">
        <v>8</v>
      </c>
      <c r="O121" s="9"/>
      <c r="Q121" s="9"/>
      <c r="S121" s="6">
        <f>+D121+F121+H121+J121+L121+N121+P121+R121</f>
        <v>8</v>
      </c>
      <c r="T121" s="6">
        <f>+F121+J121</f>
        <v>0</v>
      </c>
      <c r="U121" s="6">
        <f>+D121+H121+R121</f>
        <v>0</v>
      </c>
      <c r="V121" s="6">
        <f>+P121</f>
        <v>0</v>
      </c>
      <c r="W121" s="6">
        <f>+L121+N121</f>
        <v>8</v>
      </c>
    </row>
    <row r="122" spans="1:23" ht="15">
      <c r="A122" s="3" t="s">
        <v>79</v>
      </c>
      <c r="B122" t="s">
        <v>12</v>
      </c>
      <c r="C122" s="31">
        <v>41</v>
      </c>
      <c r="G122" s="31">
        <v>46</v>
      </c>
      <c r="Q122" s="7">
        <v>46</v>
      </c>
      <c r="S122" s="6">
        <f>+D122+F122+H122+J122+L122+N122+P122+R122</f>
        <v>0</v>
      </c>
      <c r="T122" s="6">
        <f>+F122+J122</f>
        <v>0</v>
      </c>
      <c r="U122" s="6">
        <f>+D122+H122+R122</f>
        <v>0</v>
      </c>
      <c r="V122" s="6">
        <f>+P122</f>
        <v>0</v>
      </c>
      <c r="W122" s="6">
        <f>+L122+N122</f>
        <v>0</v>
      </c>
    </row>
    <row r="123" spans="1:23" ht="15">
      <c r="A123" s="3" t="s">
        <v>44</v>
      </c>
      <c r="B123" t="s">
        <v>13</v>
      </c>
      <c r="C123" s="9">
        <v>5</v>
      </c>
      <c r="D123" s="5">
        <v>45</v>
      </c>
      <c r="E123" s="9">
        <v>2</v>
      </c>
      <c r="F123" s="5">
        <v>80</v>
      </c>
      <c r="G123" s="6">
        <v>9</v>
      </c>
      <c r="H123" s="5">
        <v>29</v>
      </c>
      <c r="I123" s="6">
        <v>2</v>
      </c>
      <c r="J123" s="5">
        <v>80</v>
      </c>
      <c r="K123" s="9">
        <v>1</v>
      </c>
      <c r="L123" s="5">
        <v>100</v>
      </c>
      <c r="M123" s="9">
        <v>1</v>
      </c>
      <c r="N123" s="5">
        <v>100</v>
      </c>
      <c r="O123" s="6">
        <v>2</v>
      </c>
      <c r="P123" s="5">
        <v>80</v>
      </c>
      <c r="Q123" s="6">
        <v>19</v>
      </c>
      <c r="R123" s="5">
        <v>12</v>
      </c>
      <c r="S123" s="6">
        <f>+D123+F123+H123+J123+L123+N123+P123+R123</f>
        <v>526</v>
      </c>
      <c r="T123" s="6">
        <f>+F123+J123</f>
        <v>160</v>
      </c>
      <c r="U123" s="6">
        <f>+D123+H123+R123</f>
        <v>86</v>
      </c>
      <c r="V123" s="6">
        <f>+P123</f>
        <v>80</v>
      </c>
      <c r="W123" s="6">
        <f>+L123+N123</f>
        <v>200</v>
      </c>
    </row>
    <row r="124" spans="1:23" ht="15">
      <c r="A124" s="21" t="s">
        <v>89</v>
      </c>
      <c r="B124" t="s">
        <v>13</v>
      </c>
      <c r="C124" s="31">
        <v>39</v>
      </c>
      <c r="E124" s="9">
        <v>4</v>
      </c>
      <c r="F124" s="5">
        <v>50</v>
      </c>
      <c r="G124" s="6" t="s">
        <v>19</v>
      </c>
      <c r="I124" s="6" t="s">
        <v>19</v>
      </c>
      <c r="Q124" s="7">
        <v>57</v>
      </c>
      <c r="S124" s="6">
        <f>+D124+F124+H124+J124+L124+N124+P124+R124</f>
        <v>50</v>
      </c>
      <c r="T124" s="6">
        <f>+F124+J124</f>
        <v>50</v>
      </c>
      <c r="U124" s="6">
        <f>+D124+H124+R124</f>
        <v>0</v>
      </c>
      <c r="V124" s="6">
        <f>+P124</f>
        <v>0</v>
      </c>
      <c r="W124" s="6">
        <f>+L124+N124</f>
        <v>0</v>
      </c>
    </row>
    <row r="125" spans="1:23" ht="15">
      <c r="A125" s="8" t="s">
        <v>457</v>
      </c>
      <c r="B125" s="36" t="s">
        <v>14</v>
      </c>
      <c r="C125" s="22"/>
      <c r="Q125" s="7">
        <v>53</v>
      </c>
      <c r="S125" s="6">
        <f>+D125+F125+H125+J125+L125+N125+P125+R125</f>
        <v>0</v>
      </c>
      <c r="T125" s="6">
        <f>+F125+J125</f>
        <v>0</v>
      </c>
      <c r="U125" s="6">
        <f>+D125+H125+R125</f>
        <v>0</v>
      </c>
      <c r="V125" s="6">
        <f>+P125</f>
        <v>0</v>
      </c>
      <c r="W125" s="6">
        <f>+L125+N125</f>
        <v>0</v>
      </c>
    </row>
    <row r="126" spans="1:23" ht="15">
      <c r="A126" s="36" t="s">
        <v>408</v>
      </c>
      <c r="B126" s="36" t="s">
        <v>1</v>
      </c>
      <c r="K126" s="9">
        <v>7</v>
      </c>
      <c r="L126" s="5">
        <v>36</v>
      </c>
      <c r="M126" s="9">
        <v>20</v>
      </c>
      <c r="N126" s="5">
        <v>11</v>
      </c>
      <c r="O126" s="6">
        <v>24</v>
      </c>
      <c r="P126" s="5">
        <v>7</v>
      </c>
      <c r="S126" s="6">
        <f>+D126+F126+H126+J126+L126+N126+P126+R126</f>
        <v>54</v>
      </c>
      <c r="T126" s="6">
        <f>+F126+J126</f>
        <v>0</v>
      </c>
      <c r="U126" s="6">
        <f>+D126+H126+R126</f>
        <v>0</v>
      </c>
      <c r="V126" s="6">
        <f>+P126</f>
        <v>7</v>
      </c>
      <c r="W126" s="6">
        <f>+L126+N126</f>
        <v>47</v>
      </c>
    </row>
    <row r="127" spans="1:23" ht="15">
      <c r="A127" s="36" t="s">
        <v>350</v>
      </c>
      <c r="B127" t="s">
        <v>11</v>
      </c>
      <c r="E127" s="22"/>
      <c r="G127" s="31">
        <v>47</v>
      </c>
      <c r="I127" s="31" t="s">
        <v>7</v>
      </c>
      <c r="K127" s="9">
        <v>22</v>
      </c>
      <c r="L127" s="5">
        <v>9</v>
      </c>
      <c r="M127" s="9">
        <v>19</v>
      </c>
      <c r="N127" s="5">
        <v>12</v>
      </c>
      <c r="O127" s="6">
        <v>21</v>
      </c>
      <c r="P127" s="5">
        <v>10</v>
      </c>
      <c r="Q127" s="7">
        <v>52</v>
      </c>
      <c r="S127" s="6">
        <f>+D127+F127+H127+J127+L127+N127+P127+R127</f>
        <v>31</v>
      </c>
      <c r="T127" s="6">
        <f>+F127+J127</f>
        <v>0</v>
      </c>
      <c r="U127" s="6">
        <f>+D127+H127+R127</f>
        <v>0</v>
      </c>
      <c r="V127" s="6">
        <f>+P127</f>
        <v>10</v>
      </c>
      <c r="W127" s="6">
        <f>+L127+N127</f>
        <v>21</v>
      </c>
    </row>
    <row r="128" spans="1:23" ht="15">
      <c r="A128" s="3" t="s">
        <v>151</v>
      </c>
      <c r="B128" t="s">
        <v>9</v>
      </c>
      <c r="C128" s="22"/>
      <c r="E128" s="10">
        <v>44</v>
      </c>
      <c r="I128" s="6">
        <v>19</v>
      </c>
      <c r="J128" s="5">
        <v>12</v>
      </c>
      <c r="S128" s="6">
        <f>+D128+F128+H128+J128+L128+N128+P128+R128</f>
        <v>12</v>
      </c>
      <c r="T128" s="6">
        <f>+F128+J128</f>
        <v>12</v>
      </c>
      <c r="U128" s="6">
        <f>+D128+H128+R128</f>
        <v>0</v>
      </c>
      <c r="V128" s="6">
        <f>+P128</f>
        <v>0</v>
      </c>
      <c r="W128" s="6">
        <f>+L128+N128</f>
        <v>0</v>
      </c>
    </row>
    <row r="129" spans="1:23" ht="15">
      <c r="A129" s="3" t="s">
        <v>170</v>
      </c>
      <c r="B129" t="s">
        <v>18</v>
      </c>
      <c r="C129" s="22"/>
      <c r="E129" s="31">
        <v>60</v>
      </c>
      <c r="G129" s="7"/>
      <c r="I129" s="7"/>
      <c r="K129" s="7"/>
      <c r="M129" s="7"/>
      <c r="O129" s="7"/>
      <c r="Q129" s="7"/>
      <c r="S129" s="6">
        <f>+D129+F129+H129+J129+L129+N129+P129+R129</f>
        <v>0</v>
      </c>
      <c r="T129" s="6">
        <f>+F129+J129</f>
        <v>0</v>
      </c>
      <c r="U129" s="6">
        <f>+D129+H129+R129</f>
        <v>0</v>
      </c>
      <c r="V129" s="6">
        <f>+P129</f>
        <v>0</v>
      </c>
      <c r="W129" s="6">
        <f>+L129+N129</f>
        <v>0</v>
      </c>
    </row>
    <row r="130" spans="1:23" ht="15">
      <c r="A130" s="36" t="s">
        <v>391</v>
      </c>
      <c r="B130" s="36" t="s">
        <v>12</v>
      </c>
      <c r="C130" s="22"/>
      <c r="K130" s="31">
        <v>36</v>
      </c>
      <c r="M130" s="31">
        <v>31</v>
      </c>
      <c r="O130" s="6">
        <v>11</v>
      </c>
      <c r="P130" s="5">
        <v>24</v>
      </c>
      <c r="S130" s="6">
        <f>+D130+F130+H130+J130+L130+N130+P130+R130</f>
        <v>24</v>
      </c>
      <c r="T130" s="6">
        <f>+F130+J130</f>
        <v>0</v>
      </c>
      <c r="U130" s="6">
        <f>+D130+H130+R130</f>
        <v>0</v>
      </c>
      <c r="V130" s="6">
        <f>+P130</f>
        <v>24</v>
      </c>
      <c r="W130" s="6">
        <f>+L130+N130</f>
        <v>0</v>
      </c>
    </row>
    <row r="131" spans="1:23" ht="15">
      <c r="A131" s="3" t="s">
        <v>76</v>
      </c>
      <c r="B131" t="s">
        <v>5</v>
      </c>
      <c r="C131" s="10" t="s">
        <v>7</v>
      </c>
      <c r="E131" s="9">
        <v>17</v>
      </c>
      <c r="F131" s="5">
        <v>14</v>
      </c>
      <c r="G131" s="10" t="s">
        <v>7</v>
      </c>
      <c r="I131" s="31">
        <v>36</v>
      </c>
      <c r="K131" s="31"/>
      <c r="M131" s="31"/>
      <c r="O131" s="10"/>
      <c r="Q131" s="31"/>
      <c r="S131" s="6">
        <f>+D131+F131+H131+J131+L131+N131+P131+R131</f>
        <v>14</v>
      </c>
      <c r="T131" s="6">
        <f>+F131+J131</f>
        <v>14</v>
      </c>
      <c r="U131" s="6">
        <f>+D131+H131+R131</f>
        <v>0</v>
      </c>
      <c r="V131" s="6">
        <f>+P131</f>
        <v>0</v>
      </c>
      <c r="W131" s="6">
        <f>+L131+N131</f>
        <v>0</v>
      </c>
    </row>
    <row r="132" spans="1:23" ht="15">
      <c r="A132" s="20" t="s">
        <v>138</v>
      </c>
      <c r="B132" s="20" t="s">
        <v>5</v>
      </c>
      <c r="E132" s="9">
        <v>1</v>
      </c>
      <c r="F132" s="5">
        <v>100</v>
      </c>
      <c r="G132" s="6" t="s">
        <v>19</v>
      </c>
      <c r="I132" s="31" t="s">
        <v>7</v>
      </c>
      <c r="K132" s="10"/>
      <c r="M132" s="10"/>
      <c r="O132" s="10"/>
      <c r="Q132" s="6">
        <v>12</v>
      </c>
      <c r="R132" s="5">
        <v>22</v>
      </c>
      <c r="S132" s="6">
        <f>+D132+F132+H132+J132+L132+N132+P132+R132</f>
        <v>122</v>
      </c>
      <c r="T132" s="6">
        <f>+F132+J132</f>
        <v>100</v>
      </c>
      <c r="U132" s="6">
        <f>+D132+H132+R132</f>
        <v>22</v>
      </c>
      <c r="V132" s="6">
        <f>+P132</f>
        <v>0</v>
      </c>
      <c r="W132" s="6">
        <f>+L132+N132</f>
        <v>0</v>
      </c>
    </row>
    <row r="133" spans="1:23" ht="15">
      <c r="A133" s="16" t="s">
        <v>404</v>
      </c>
      <c r="B133" s="16" t="s">
        <v>8</v>
      </c>
      <c r="K133" s="10">
        <v>48</v>
      </c>
      <c r="M133" s="31" t="s">
        <v>356</v>
      </c>
      <c r="O133" s="6">
        <v>26</v>
      </c>
      <c r="P133" s="5">
        <v>5</v>
      </c>
      <c r="S133" s="6">
        <f>+D133+F133+H133+J133+L133+N133+P133+R133</f>
        <v>5</v>
      </c>
      <c r="T133" s="6">
        <f>+F133+J133</f>
        <v>0</v>
      </c>
      <c r="U133" s="6">
        <f>+D133+H133+R133</f>
        <v>0</v>
      </c>
      <c r="V133" s="6">
        <f>+P133</f>
        <v>5</v>
      </c>
      <c r="W133" s="6">
        <f>+L133+N133</f>
        <v>0</v>
      </c>
    </row>
    <row r="134" spans="1:23" ht="15">
      <c r="A134" s="3" t="s">
        <v>60</v>
      </c>
      <c r="B134" t="s">
        <v>11</v>
      </c>
      <c r="C134" s="9">
        <v>19</v>
      </c>
      <c r="D134" s="5">
        <v>12</v>
      </c>
      <c r="E134" s="31">
        <v>47</v>
      </c>
      <c r="G134" s="6">
        <v>18</v>
      </c>
      <c r="H134" s="5">
        <v>13</v>
      </c>
      <c r="I134" s="31">
        <v>33</v>
      </c>
      <c r="K134" s="31"/>
      <c r="M134" s="31"/>
      <c r="O134" s="31"/>
      <c r="Q134" s="7">
        <v>32</v>
      </c>
      <c r="S134" s="6">
        <f>+D134+F134+H134+J134+L134+N134+P134+R134</f>
        <v>25</v>
      </c>
      <c r="T134" s="6">
        <f>+F134+J134</f>
        <v>0</v>
      </c>
      <c r="U134" s="6">
        <f>+D134+H134+R134</f>
        <v>25</v>
      </c>
      <c r="V134" s="6">
        <f>+P134</f>
        <v>0</v>
      </c>
      <c r="W134" s="6">
        <f>+L134+N134</f>
        <v>0</v>
      </c>
    </row>
    <row r="135" spans="1:23" ht="15">
      <c r="A135" s="36" t="s">
        <v>393</v>
      </c>
      <c r="B135" s="36" t="s">
        <v>5</v>
      </c>
      <c r="C135" s="22"/>
      <c r="K135" s="31">
        <v>33</v>
      </c>
      <c r="M135" s="31" t="s">
        <v>356</v>
      </c>
      <c r="O135" s="31" t="s">
        <v>356</v>
      </c>
      <c r="Q135" s="31"/>
      <c r="S135" s="6">
        <f>+D135+F135+H135+J135+L135+N135+P135+R135</f>
        <v>0</v>
      </c>
      <c r="T135" s="6">
        <f>+F135+J135</f>
        <v>0</v>
      </c>
      <c r="U135" s="6">
        <f>+D135+H135+R135</f>
        <v>0</v>
      </c>
      <c r="V135" s="6">
        <f>+P135</f>
        <v>0</v>
      </c>
      <c r="W135" s="6">
        <f>+L135+N135</f>
        <v>0</v>
      </c>
    </row>
    <row r="136" spans="1:23" ht="15">
      <c r="A136" s="21" t="s">
        <v>163</v>
      </c>
      <c r="B136" s="20" t="s">
        <v>10</v>
      </c>
      <c r="E136" s="31">
        <v>36</v>
      </c>
      <c r="K136" s="31">
        <v>34</v>
      </c>
      <c r="M136" s="9">
        <v>28</v>
      </c>
      <c r="N136" s="5">
        <v>3</v>
      </c>
      <c r="O136" s="6">
        <v>7</v>
      </c>
      <c r="P136" s="5">
        <v>36</v>
      </c>
      <c r="S136" s="6">
        <f>+D136+F136+H136+J136+L136+N136+P136+R136</f>
        <v>39</v>
      </c>
      <c r="T136" s="6">
        <f>+F136+J136</f>
        <v>0</v>
      </c>
      <c r="U136" s="6">
        <f>+D136+H136+R136</f>
        <v>0</v>
      </c>
      <c r="V136" s="6">
        <f>+P136</f>
        <v>36</v>
      </c>
      <c r="W136" s="6">
        <f>+L136+N136</f>
        <v>3</v>
      </c>
    </row>
    <row r="137" spans="1:23" ht="15">
      <c r="A137" s="3" t="s">
        <v>80</v>
      </c>
      <c r="B137" t="s">
        <v>15</v>
      </c>
      <c r="C137" s="31">
        <v>37</v>
      </c>
      <c r="E137" s="10">
        <v>43</v>
      </c>
      <c r="G137" s="31" t="s">
        <v>7</v>
      </c>
      <c r="I137" s="31" t="s">
        <v>7</v>
      </c>
      <c r="K137" s="31"/>
      <c r="M137" s="31"/>
      <c r="O137" s="31"/>
      <c r="Q137" s="31"/>
      <c r="S137" s="6">
        <f>+D137+F137+H137+J137+L137+N137+P137+R137</f>
        <v>0</v>
      </c>
      <c r="T137" s="6">
        <f>+F137+J137</f>
        <v>0</v>
      </c>
      <c r="U137" s="6">
        <f>+D137+H137+R137</f>
        <v>0</v>
      </c>
      <c r="V137" s="6">
        <f>+P137</f>
        <v>0</v>
      </c>
      <c r="W137" s="6">
        <f>+L137+N137</f>
        <v>0</v>
      </c>
    </row>
    <row r="138" spans="1:23" ht="15">
      <c r="A138" s="3" t="s">
        <v>68</v>
      </c>
      <c r="B138" t="s">
        <v>5</v>
      </c>
      <c r="C138" s="31">
        <v>40</v>
      </c>
      <c r="Q138" s="7">
        <v>43</v>
      </c>
      <c r="S138" s="6">
        <f>+D138+F138+H138+J138+L138+N138+P138+R138</f>
        <v>0</v>
      </c>
      <c r="T138" s="6">
        <f>+F138+J138</f>
        <v>0</v>
      </c>
      <c r="U138" s="6">
        <f>+D138+H138+R138</f>
        <v>0</v>
      </c>
      <c r="V138" s="6">
        <f>+P138</f>
        <v>0</v>
      </c>
      <c r="W138" s="6">
        <f>+L138+N138</f>
        <v>0</v>
      </c>
    </row>
    <row r="139" spans="1:23" ht="15">
      <c r="A139" s="36" t="s">
        <v>351</v>
      </c>
      <c r="B139" t="s">
        <v>343</v>
      </c>
      <c r="C139" s="22"/>
      <c r="E139" s="22"/>
      <c r="G139" s="10">
        <v>49</v>
      </c>
      <c r="I139" s="10">
        <v>49</v>
      </c>
      <c r="K139" s="10"/>
      <c r="M139" s="10"/>
      <c r="O139" s="10"/>
      <c r="Q139" s="10"/>
      <c r="S139" s="6">
        <f>+D139+F139+H139+J139+L139+N139+P139+R139</f>
        <v>0</v>
      </c>
      <c r="T139" s="6">
        <f>+F139+J139</f>
        <v>0</v>
      </c>
      <c r="U139" s="6">
        <f>+D139+H139+R139</f>
        <v>0</v>
      </c>
      <c r="V139" s="6">
        <f>+P139</f>
        <v>0</v>
      </c>
      <c r="W139" s="6">
        <f>+L139+N139</f>
        <v>0</v>
      </c>
    </row>
    <row r="140" spans="1:23" ht="15">
      <c r="A140" s="36" t="s">
        <v>352</v>
      </c>
      <c r="B140" t="s">
        <v>343</v>
      </c>
      <c r="G140" s="31">
        <v>48</v>
      </c>
      <c r="I140" s="10">
        <v>52</v>
      </c>
      <c r="K140" s="10"/>
      <c r="M140" s="10"/>
      <c r="O140" s="10"/>
      <c r="Q140" s="31"/>
      <c r="S140" s="6">
        <f>+D140+F140+H140+J140+L140+N140+P140+R140</f>
        <v>0</v>
      </c>
      <c r="T140" s="6">
        <f>+F140+J140</f>
        <v>0</v>
      </c>
      <c r="U140" s="6">
        <f>+D140+H140+R140</f>
        <v>0</v>
      </c>
      <c r="V140" s="6">
        <f>+P140</f>
        <v>0</v>
      </c>
      <c r="W140" s="6">
        <f>+L140+N140</f>
        <v>0</v>
      </c>
    </row>
    <row r="141" spans="1:23" ht="15">
      <c r="A141" s="36" t="s">
        <v>389</v>
      </c>
      <c r="B141" s="36" t="s">
        <v>9</v>
      </c>
      <c r="C141" s="22"/>
      <c r="K141" s="10">
        <v>45</v>
      </c>
      <c r="M141" s="10">
        <v>34</v>
      </c>
      <c r="O141" s="10">
        <v>38</v>
      </c>
      <c r="Q141" s="31"/>
      <c r="S141" s="6">
        <f>+D141+F141+H141+J141+L141+N141+P141+R141</f>
        <v>0</v>
      </c>
      <c r="T141" s="6">
        <f>+F141+J141</f>
        <v>0</v>
      </c>
      <c r="U141" s="6">
        <f>+D141+H141+R141</f>
        <v>0</v>
      </c>
      <c r="V141" s="6">
        <f>+P141</f>
        <v>0</v>
      </c>
      <c r="W141" s="6">
        <f>+L141+N141</f>
        <v>0</v>
      </c>
    </row>
    <row r="142" spans="1:23" ht="15">
      <c r="A142" s="16" t="s">
        <v>353</v>
      </c>
      <c r="B142" s="20" t="s">
        <v>3</v>
      </c>
      <c r="G142" s="31">
        <v>37</v>
      </c>
      <c r="I142" s="31">
        <v>40</v>
      </c>
      <c r="K142" s="10"/>
      <c r="M142" s="10"/>
      <c r="O142" s="10"/>
      <c r="Q142" s="7">
        <v>54</v>
      </c>
      <c r="S142" s="6">
        <f>+D142+F142+H142+J142+L142+N142+P142+R142</f>
        <v>0</v>
      </c>
      <c r="T142" s="6">
        <f>+F142+J142</f>
        <v>0</v>
      </c>
      <c r="U142" s="6">
        <f>+D142+H142+R142</f>
        <v>0</v>
      </c>
      <c r="V142" s="6">
        <f>+P142</f>
        <v>0</v>
      </c>
      <c r="W142" s="6">
        <f>+L142+N142</f>
        <v>0</v>
      </c>
    </row>
    <row r="143" spans="1:23" ht="15">
      <c r="A143" s="36" t="s">
        <v>354</v>
      </c>
      <c r="B143" t="s">
        <v>11</v>
      </c>
      <c r="C143" s="22"/>
      <c r="G143" s="10" t="s">
        <v>7</v>
      </c>
      <c r="I143" s="7"/>
      <c r="K143" s="9">
        <v>20</v>
      </c>
      <c r="L143" s="5">
        <v>11</v>
      </c>
      <c r="M143" s="9">
        <v>15</v>
      </c>
      <c r="N143" s="5">
        <v>16</v>
      </c>
      <c r="O143" s="6">
        <v>23</v>
      </c>
      <c r="P143" s="5">
        <v>8</v>
      </c>
      <c r="S143" s="6">
        <f>+D143+F143+H143+J143+L143+N143+P143+R143</f>
        <v>35</v>
      </c>
      <c r="T143" s="6">
        <f>+F143+J143</f>
        <v>0</v>
      </c>
      <c r="U143" s="6">
        <f>+D143+H143+R143</f>
        <v>0</v>
      </c>
      <c r="V143" s="6">
        <f>+P143</f>
        <v>8</v>
      </c>
      <c r="W143" s="6">
        <f>+L143+N143</f>
        <v>27</v>
      </c>
    </row>
    <row r="144" spans="1:23" ht="15">
      <c r="A144" s="3" t="s">
        <v>174</v>
      </c>
      <c r="B144" t="s">
        <v>4</v>
      </c>
      <c r="C144" s="22"/>
      <c r="E144" s="31">
        <v>69</v>
      </c>
      <c r="G144" s="7"/>
      <c r="I144" s="7"/>
      <c r="K144" s="7"/>
      <c r="M144" s="7"/>
      <c r="O144" s="7"/>
      <c r="Q144" s="7"/>
      <c r="S144" s="6">
        <f>+D144+F144+H144+J144+L144+N144+P144+R144</f>
        <v>0</v>
      </c>
      <c r="T144" s="6">
        <f>+F144+J144</f>
        <v>0</v>
      </c>
      <c r="U144" s="6">
        <f>+D144+H144+R144</f>
        <v>0</v>
      </c>
      <c r="V144" s="6">
        <f>+P144</f>
        <v>0</v>
      </c>
      <c r="W144" s="6">
        <f>+L144+N144</f>
        <v>0</v>
      </c>
    </row>
    <row r="145" spans="1:23" ht="15">
      <c r="A145" s="24" t="s">
        <v>171</v>
      </c>
      <c r="B145" t="s">
        <v>18</v>
      </c>
      <c r="E145" s="31" t="s">
        <v>7</v>
      </c>
      <c r="S145" s="6">
        <f>+D145+F145+H145+J145+L145+N145+P145+R145</f>
        <v>0</v>
      </c>
      <c r="T145" s="6">
        <f>+F145+J145</f>
        <v>0</v>
      </c>
      <c r="U145" s="6">
        <f>+D145+H145+R145</f>
        <v>0</v>
      </c>
      <c r="V145" s="6">
        <f>+P145</f>
        <v>0</v>
      </c>
      <c r="W145" s="6">
        <f>+L145+N145</f>
        <v>0</v>
      </c>
    </row>
    <row r="146" spans="1:23" ht="15">
      <c r="A146" s="16" t="s">
        <v>364</v>
      </c>
      <c r="B146" t="s">
        <v>13</v>
      </c>
      <c r="I146" s="10">
        <v>32</v>
      </c>
      <c r="K146" s="10"/>
      <c r="M146" s="10"/>
      <c r="O146" s="10"/>
      <c r="Q146" s="10"/>
      <c r="S146" s="6">
        <f>+D146+F146+H146+J146+L146+N146+P146+R146</f>
        <v>0</v>
      </c>
      <c r="T146" s="6">
        <f>+F146+J146</f>
        <v>0</v>
      </c>
      <c r="U146" s="6">
        <f>+D146+H146+R146</f>
        <v>0</v>
      </c>
      <c r="V146" s="6">
        <f>+P146</f>
        <v>0</v>
      </c>
      <c r="W146" s="6">
        <f>+L146+N146</f>
        <v>0</v>
      </c>
    </row>
    <row r="147" spans="1:23" ht="15">
      <c r="A147" s="16" t="s">
        <v>396</v>
      </c>
      <c r="B147" s="16" t="s">
        <v>5</v>
      </c>
      <c r="K147" s="9">
        <v>28</v>
      </c>
      <c r="L147" s="5">
        <v>3</v>
      </c>
      <c r="M147" s="9">
        <v>29</v>
      </c>
      <c r="N147" s="5">
        <v>2</v>
      </c>
      <c r="O147" s="10" t="s">
        <v>358</v>
      </c>
      <c r="Q147" s="10"/>
      <c r="S147" s="6">
        <f>+D147+F147+H147+J147+L147+N147+P147+R147</f>
        <v>5</v>
      </c>
      <c r="T147" s="6">
        <f>+F147+J147</f>
        <v>0</v>
      </c>
      <c r="U147" s="6">
        <f>+D147+H147+R147</f>
        <v>0</v>
      </c>
      <c r="V147" s="6">
        <f>+P147</f>
        <v>0</v>
      </c>
      <c r="W147" s="6">
        <f>+L147+N147</f>
        <v>5</v>
      </c>
    </row>
    <row r="148" spans="1:23" ht="15">
      <c r="A148" s="16" t="s">
        <v>416</v>
      </c>
      <c r="B148" s="36" t="s">
        <v>13</v>
      </c>
      <c r="K148" s="9">
        <v>18</v>
      </c>
      <c r="L148" s="5">
        <v>13</v>
      </c>
      <c r="M148" s="9">
        <v>8</v>
      </c>
      <c r="N148" s="5">
        <v>32</v>
      </c>
      <c r="O148" s="6">
        <v>16</v>
      </c>
      <c r="P148" s="5">
        <v>15</v>
      </c>
      <c r="S148" s="6">
        <f>+D148+F148+H148+J148+L148+N148+P148+R148</f>
        <v>60</v>
      </c>
      <c r="T148" s="6">
        <f>+F148+J148</f>
        <v>0</v>
      </c>
      <c r="U148" s="6">
        <f>+D148+H148+R148</f>
        <v>0</v>
      </c>
      <c r="V148" s="6">
        <f>+P148</f>
        <v>15</v>
      </c>
      <c r="W148" s="6">
        <f>+L148+N148</f>
        <v>45</v>
      </c>
    </row>
    <row r="149" spans="1:23" ht="15">
      <c r="A149" s="24" t="s">
        <v>104</v>
      </c>
      <c r="B149" t="s">
        <v>9</v>
      </c>
      <c r="C149" s="31">
        <v>51</v>
      </c>
      <c r="E149" s="7"/>
      <c r="K149" s="31">
        <v>46</v>
      </c>
      <c r="M149" s="31"/>
      <c r="O149" s="31" t="s">
        <v>358</v>
      </c>
      <c r="Q149" s="31"/>
      <c r="S149" s="6">
        <f>+D149+F149+H149+J149+L149+N149+P149+R149</f>
        <v>0</v>
      </c>
      <c r="T149" s="6">
        <f>+F149+J149</f>
        <v>0</v>
      </c>
      <c r="U149" s="6">
        <f>+D149+H149+R149</f>
        <v>0</v>
      </c>
      <c r="V149" s="6">
        <f>+P149</f>
        <v>0</v>
      </c>
      <c r="W149" s="6">
        <f>+L149+N149</f>
        <v>0</v>
      </c>
    </row>
    <row r="150" spans="1:23" ht="15">
      <c r="A150" s="36" t="s">
        <v>363</v>
      </c>
      <c r="B150" t="s">
        <v>11</v>
      </c>
      <c r="I150" s="6">
        <v>25</v>
      </c>
      <c r="J150" s="5">
        <v>6</v>
      </c>
      <c r="S150" s="6">
        <f>+D150+F150+H150+J150+L150+N150+P150+R150</f>
        <v>6</v>
      </c>
      <c r="T150" s="6">
        <f>+F150+J150</f>
        <v>6</v>
      </c>
      <c r="U150" s="6">
        <f>+D150+H150+R150</f>
        <v>0</v>
      </c>
      <c r="V150" s="6">
        <f>+P150</f>
        <v>0</v>
      </c>
      <c r="W150" s="6">
        <f>+L150+N150</f>
        <v>0</v>
      </c>
    </row>
    <row r="151" spans="1:23" ht="15">
      <c r="A151" s="16" t="s">
        <v>395</v>
      </c>
      <c r="B151" s="36" t="s">
        <v>13</v>
      </c>
      <c r="K151" s="10">
        <v>53</v>
      </c>
      <c r="M151" s="10">
        <v>41</v>
      </c>
      <c r="O151" s="10" t="s">
        <v>358</v>
      </c>
      <c r="Q151" s="10"/>
      <c r="S151" s="6">
        <f>+D151+F151+H151+J151+L151+N151+P151+R151</f>
        <v>0</v>
      </c>
      <c r="T151" s="6">
        <f>+F151+J151</f>
        <v>0</v>
      </c>
      <c r="U151" s="6">
        <f>+D151+H151+R151</f>
        <v>0</v>
      </c>
      <c r="V151" s="6">
        <f>+P151</f>
        <v>0</v>
      </c>
      <c r="W151" s="6">
        <f>+L151+N151</f>
        <v>0</v>
      </c>
    </row>
    <row r="152" spans="1:23" ht="15">
      <c r="A152" s="16" t="s">
        <v>399</v>
      </c>
      <c r="B152" s="16" t="s">
        <v>10</v>
      </c>
      <c r="K152" s="31">
        <v>42</v>
      </c>
      <c r="M152" s="31">
        <v>33</v>
      </c>
      <c r="O152" s="6">
        <v>29</v>
      </c>
      <c r="P152" s="5">
        <v>2</v>
      </c>
      <c r="S152" s="6">
        <f>+D152+F152+H152+J152+L152+N152+P152+R152</f>
        <v>2</v>
      </c>
      <c r="T152" s="6">
        <f>+F152+J152</f>
        <v>0</v>
      </c>
      <c r="U152" s="6">
        <f>+D152+H152+R152</f>
        <v>0</v>
      </c>
      <c r="V152" s="6">
        <f>+P152</f>
        <v>2</v>
      </c>
      <c r="W152" s="6">
        <f>+L152+N152</f>
        <v>0</v>
      </c>
    </row>
    <row r="153" spans="1:23" ht="15">
      <c r="A153" s="21" t="s">
        <v>55</v>
      </c>
      <c r="B153" t="s">
        <v>8</v>
      </c>
      <c r="C153" s="9">
        <v>23</v>
      </c>
      <c r="D153" s="5">
        <v>8</v>
      </c>
      <c r="G153" s="6" t="s">
        <v>19</v>
      </c>
      <c r="K153" s="9">
        <v>9</v>
      </c>
      <c r="L153" s="5">
        <v>29</v>
      </c>
      <c r="M153" s="9">
        <v>9</v>
      </c>
      <c r="N153" s="5">
        <v>29</v>
      </c>
      <c r="O153" s="6">
        <v>6</v>
      </c>
      <c r="P153" s="5">
        <v>40</v>
      </c>
      <c r="Q153" s="6">
        <v>25</v>
      </c>
      <c r="R153" s="5">
        <v>6</v>
      </c>
      <c r="S153" s="6">
        <f>+D153+F153+H153+J153+L153+N153+P153+R153</f>
        <v>112</v>
      </c>
      <c r="T153" s="6">
        <f>+F153+J153</f>
        <v>0</v>
      </c>
      <c r="U153" s="6">
        <f>+D153+H153+R153</f>
        <v>14</v>
      </c>
      <c r="V153" s="6">
        <f>+P153</f>
        <v>40</v>
      </c>
      <c r="W153" s="6">
        <f>+L153+N153</f>
        <v>58</v>
      </c>
    </row>
    <row r="154" spans="1:23" ht="15">
      <c r="A154" s="16" t="s">
        <v>387</v>
      </c>
      <c r="B154" s="36" t="s">
        <v>6</v>
      </c>
      <c r="K154" s="31">
        <v>55</v>
      </c>
      <c r="M154" s="31"/>
      <c r="O154" s="31" t="s">
        <v>358</v>
      </c>
      <c r="Q154" s="31"/>
      <c r="S154" s="6">
        <f>+D154+F154+H154+J154+L154+N154+P154+R154</f>
        <v>0</v>
      </c>
      <c r="T154" s="6">
        <f>+F154+J154</f>
        <v>0</v>
      </c>
      <c r="U154" s="6">
        <f>+D154+H154+R154</f>
        <v>0</v>
      </c>
      <c r="V154" s="6">
        <f>+P154</f>
        <v>0</v>
      </c>
      <c r="W154" s="6">
        <f>+L154+N154</f>
        <v>0</v>
      </c>
    </row>
    <row r="155" spans="1:23" ht="15">
      <c r="A155" s="24" t="s">
        <v>173</v>
      </c>
      <c r="B155" s="20" t="s">
        <v>18</v>
      </c>
      <c r="E155" s="31">
        <v>68</v>
      </c>
      <c r="S155" s="6">
        <f>+D155+F155+H155+J155+L155+N155+P155+R155</f>
        <v>0</v>
      </c>
      <c r="T155" s="6">
        <f>+F155+J155</f>
        <v>0</v>
      </c>
      <c r="U155" s="6">
        <f>+D155+H155+R155</f>
        <v>0</v>
      </c>
      <c r="V155" s="6">
        <f>+P155</f>
        <v>0</v>
      </c>
      <c r="W155" s="6">
        <f>+L155+N155</f>
        <v>0</v>
      </c>
    </row>
    <row r="156" spans="1:23" ht="15">
      <c r="A156" s="16" t="s">
        <v>355</v>
      </c>
      <c r="B156" s="20" t="s">
        <v>8</v>
      </c>
      <c r="G156" s="31" t="s">
        <v>7</v>
      </c>
      <c r="S156" s="6">
        <f>+D156+F156+H156+J156+L156+N156+P156+R156</f>
        <v>0</v>
      </c>
      <c r="T156" s="6">
        <f>+F156+J156</f>
        <v>0</v>
      </c>
      <c r="U156" s="6">
        <f>+D156+H156+R156</f>
        <v>0</v>
      </c>
      <c r="V156" s="6">
        <f>+P156</f>
        <v>0</v>
      </c>
      <c r="W156" s="6">
        <f>+L156+N156</f>
        <v>0</v>
      </c>
    </row>
    <row r="157" spans="1:23" ht="15">
      <c r="A157" s="36" t="s">
        <v>397</v>
      </c>
      <c r="B157" s="36" t="s">
        <v>5</v>
      </c>
      <c r="K157" s="31">
        <v>48</v>
      </c>
      <c r="M157" s="31">
        <v>37</v>
      </c>
      <c r="O157" s="6">
        <v>25</v>
      </c>
      <c r="P157" s="5">
        <v>6</v>
      </c>
      <c r="S157" s="6">
        <f>+D157+F157+H157+J157+L157+N157+P157+R157</f>
        <v>6</v>
      </c>
      <c r="T157" s="6">
        <f>+F157+J157</f>
        <v>0</v>
      </c>
      <c r="U157" s="6">
        <f>+D157+H157+R157</f>
        <v>0</v>
      </c>
      <c r="V157" s="6">
        <f>+P157</f>
        <v>6</v>
      </c>
      <c r="W157" s="6">
        <f>+L157+N157</f>
        <v>0</v>
      </c>
    </row>
    <row r="158" spans="1:23" ht="15">
      <c r="A158" s="21" t="s">
        <v>57</v>
      </c>
      <c r="B158" t="s">
        <v>11</v>
      </c>
      <c r="C158" s="9">
        <v>18</v>
      </c>
      <c r="D158" s="5">
        <v>13</v>
      </c>
      <c r="E158" s="9">
        <v>6</v>
      </c>
      <c r="F158" s="5">
        <v>40</v>
      </c>
      <c r="G158" s="10" t="s">
        <v>7</v>
      </c>
      <c r="I158" s="6">
        <v>8</v>
      </c>
      <c r="J158" s="5">
        <v>32</v>
      </c>
      <c r="K158" s="9">
        <v>2</v>
      </c>
      <c r="L158" s="5">
        <v>80</v>
      </c>
      <c r="M158" s="9">
        <v>2</v>
      </c>
      <c r="N158" s="5">
        <v>80</v>
      </c>
      <c r="O158" s="6">
        <v>1</v>
      </c>
      <c r="P158" s="5">
        <v>100</v>
      </c>
      <c r="Q158" s="6">
        <v>7</v>
      </c>
      <c r="R158" s="5">
        <v>36</v>
      </c>
      <c r="S158" s="6">
        <f>+D158+F158+H158+J158+L158+N158+P158+R158</f>
        <v>381</v>
      </c>
      <c r="T158" s="6">
        <f>+F158+J158</f>
        <v>72</v>
      </c>
      <c r="U158" s="6">
        <f>+D158+H158+R158</f>
        <v>49</v>
      </c>
      <c r="V158" s="6">
        <f>+P158</f>
        <v>100</v>
      </c>
      <c r="W158" s="6">
        <f>+L158+N158</f>
        <v>160</v>
      </c>
    </row>
    <row r="159" spans="1:23" ht="15">
      <c r="A159" s="3" t="s">
        <v>150</v>
      </c>
      <c r="B159" t="s">
        <v>3</v>
      </c>
      <c r="E159" s="10">
        <v>57</v>
      </c>
      <c r="S159" s="6">
        <f>+D159+F159+H159+J159+L159+N159+P159+R159</f>
        <v>0</v>
      </c>
      <c r="T159" s="6">
        <f>+F159+J159</f>
        <v>0</v>
      </c>
      <c r="U159" s="6">
        <f>+D159+H159+R159</f>
        <v>0</v>
      </c>
      <c r="V159" s="6">
        <f>+P159</f>
        <v>0</v>
      </c>
      <c r="W159" s="6">
        <f>+L159+N159</f>
        <v>0</v>
      </c>
    </row>
    <row r="160" spans="1:23" ht="15">
      <c r="A160" t="s">
        <v>155</v>
      </c>
      <c r="B160" t="s">
        <v>13</v>
      </c>
      <c r="E160" s="9">
        <v>28</v>
      </c>
      <c r="F160" s="5">
        <v>3</v>
      </c>
      <c r="G160" s="7"/>
      <c r="I160" s="6">
        <v>27</v>
      </c>
      <c r="J160" s="5">
        <v>4</v>
      </c>
      <c r="S160" s="6">
        <f>+D160+F160+H160+J160+L160+N160+P160+R160</f>
        <v>7</v>
      </c>
      <c r="T160" s="6">
        <f>+F160+J160</f>
        <v>7</v>
      </c>
      <c r="U160" s="6">
        <f>+D160+H160+R160</f>
        <v>0</v>
      </c>
      <c r="V160" s="6">
        <f>+P160</f>
        <v>0</v>
      </c>
      <c r="W160" s="6">
        <f>+L160+N160</f>
        <v>0</v>
      </c>
    </row>
    <row r="161" spans="1:23" ht="15">
      <c r="A161" s="3" t="s">
        <v>53</v>
      </c>
      <c r="B161" t="s">
        <v>1</v>
      </c>
      <c r="C161" s="9">
        <v>8</v>
      </c>
      <c r="D161" s="5">
        <v>32</v>
      </c>
      <c r="E161" s="10">
        <v>35</v>
      </c>
      <c r="G161" s="6">
        <v>1</v>
      </c>
      <c r="H161" s="5">
        <v>100</v>
      </c>
      <c r="I161" s="10">
        <v>31</v>
      </c>
      <c r="K161" s="10"/>
      <c r="M161" s="10"/>
      <c r="O161" s="10"/>
      <c r="Q161" s="6">
        <v>1</v>
      </c>
      <c r="R161" s="5">
        <v>100</v>
      </c>
      <c r="S161" s="6">
        <f>+D161+F161+H161+J161+L161+N161+P161+R161</f>
        <v>232</v>
      </c>
      <c r="T161" s="6">
        <f>+F161+J161</f>
        <v>0</v>
      </c>
      <c r="U161" s="6">
        <f>+D161+H161+R161</f>
        <v>232</v>
      </c>
      <c r="V161" s="6">
        <f>+P161</f>
        <v>0</v>
      </c>
      <c r="W161" s="6">
        <f>+L161+N161</f>
        <v>0</v>
      </c>
    </row>
    <row r="162" spans="1:23" ht="15">
      <c r="A162" s="3" t="s">
        <v>96</v>
      </c>
      <c r="B162" t="s">
        <v>4</v>
      </c>
      <c r="C162" s="10">
        <v>53</v>
      </c>
      <c r="E162" s="9">
        <v>7</v>
      </c>
      <c r="F162" s="5">
        <v>36</v>
      </c>
      <c r="G162" s="10">
        <v>45</v>
      </c>
      <c r="I162" s="6">
        <v>12</v>
      </c>
      <c r="J162" s="5">
        <v>22</v>
      </c>
      <c r="S162" s="6">
        <f>+D162+F162+H162+J162+L162+N162+P162+R162</f>
        <v>58</v>
      </c>
      <c r="T162" s="6">
        <f>+F162+J162</f>
        <v>58</v>
      </c>
      <c r="U162" s="6">
        <f>+D162+H162+R162</f>
        <v>0</v>
      </c>
      <c r="V162" s="6">
        <f>+P162</f>
        <v>0</v>
      </c>
      <c r="W162" s="6">
        <f>+L162+N162</f>
        <v>0</v>
      </c>
    </row>
    <row r="163" spans="1:23" ht="15">
      <c r="A163" s="3" t="s">
        <v>45</v>
      </c>
      <c r="B163" t="s">
        <v>5</v>
      </c>
      <c r="C163" s="9">
        <v>7</v>
      </c>
      <c r="D163" s="5">
        <v>36</v>
      </c>
      <c r="E163" s="7"/>
      <c r="Q163" s="6">
        <v>13</v>
      </c>
      <c r="R163" s="5">
        <v>20</v>
      </c>
      <c r="S163" s="6">
        <f>+D163+F163+H163+J163+L163+N163+P163+R163</f>
        <v>56</v>
      </c>
      <c r="T163" s="6">
        <f>+F163+J163</f>
        <v>0</v>
      </c>
      <c r="U163" s="6">
        <f>+D163+H163+R163</f>
        <v>56</v>
      </c>
      <c r="V163" s="6">
        <f>+P163</f>
        <v>0</v>
      </c>
      <c r="W163" s="6">
        <f>+L163+N163</f>
        <v>0</v>
      </c>
    </row>
    <row r="164" spans="1:23" ht="15">
      <c r="A164" s="3" t="s">
        <v>73</v>
      </c>
      <c r="B164" t="s">
        <v>2</v>
      </c>
      <c r="C164" s="10">
        <v>35</v>
      </c>
      <c r="E164" s="9">
        <v>11</v>
      </c>
      <c r="F164" s="5">
        <v>24</v>
      </c>
      <c r="G164" s="6" t="s">
        <v>19</v>
      </c>
      <c r="I164" s="6">
        <v>4</v>
      </c>
      <c r="J164" s="5">
        <v>50</v>
      </c>
      <c r="Q164" s="7">
        <v>31</v>
      </c>
      <c r="S164" s="6">
        <f>+D164+F164+H164+J164+L164+N164+P164+R164</f>
        <v>74</v>
      </c>
      <c r="T164" s="6">
        <f>+F164+J164</f>
        <v>74</v>
      </c>
      <c r="U164" s="6">
        <f>+D164+H164+R164</f>
        <v>0</v>
      </c>
      <c r="V164" s="6">
        <f>+P164</f>
        <v>0</v>
      </c>
      <c r="W164" s="6">
        <f>+L164+N164</f>
        <v>0</v>
      </c>
    </row>
  </sheetData>
  <sheetProtection/>
  <mergeCells count="8">
    <mergeCell ref="Q1:R1"/>
    <mergeCell ref="O1:P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5.421875" style="0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9" max="9" width="4.57421875" style="0" customWidth="1"/>
    <col min="10" max="10" width="15.421875" style="0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48" t="s">
        <v>117</v>
      </c>
      <c r="C1" s="48"/>
      <c r="D1" s="48"/>
      <c r="E1" s="48"/>
      <c r="F1" s="48"/>
      <c r="I1" s="48" t="s">
        <v>190</v>
      </c>
      <c r="J1" s="48"/>
      <c r="K1" s="48"/>
      <c r="L1" s="48"/>
      <c r="M1" s="48"/>
    </row>
    <row r="2" spans="2:13" s="11" customFormat="1" ht="15.75" thickBot="1">
      <c r="B2" s="47" t="s">
        <v>25</v>
      </c>
      <c r="C2" s="47"/>
      <c r="D2" s="12" t="s">
        <v>108</v>
      </c>
      <c r="E2" s="12" t="s">
        <v>109</v>
      </c>
      <c r="F2" s="12" t="s">
        <v>110</v>
      </c>
      <c r="I2" s="47" t="s">
        <v>25</v>
      </c>
      <c r="J2" s="47"/>
      <c r="K2" s="14" t="s">
        <v>108</v>
      </c>
      <c r="L2" s="14" t="s">
        <v>109</v>
      </c>
      <c r="M2" s="14" t="s">
        <v>110</v>
      </c>
    </row>
    <row r="3" spans="3:13" ht="15.75" thickTop="1">
      <c r="C3" t="s">
        <v>116</v>
      </c>
      <c r="D3">
        <f>619+139+113+156+115+48</f>
        <v>1190</v>
      </c>
      <c r="E3">
        <v>16</v>
      </c>
      <c r="F3" s="13">
        <f aca="true" t="shared" si="0" ref="F3:F16">+D3/E3</f>
        <v>74.375</v>
      </c>
      <c r="J3" t="s">
        <v>107</v>
      </c>
      <c r="K3">
        <f>322+215+287+145+119+206+255</f>
        <v>1549</v>
      </c>
      <c r="L3">
        <v>24</v>
      </c>
      <c r="M3" s="13">
        <f aca="true" t="shared" si="1" ref="M3:M28">+K3/L3</f>
        <v>64.54166666666667</v>
      </c>
    </row>
    <row r="4" spans="3:13" ht="15">
      <c r="C4" t="s">
        <v>107</v>
      </c>
      <c r="D4">
        <f>467+70+134+80+122+122</f>
        <v>995</v>
      </c>
      <c r="E4">
        <v>19</v>
      </c>
      <c r="F4" s="13">
        <f t="shared" si="0"/>
        <v>52.36842105263158</v>
      </c>
      <c r="J4" t="s">
        <v>124</v>
      </c>
      <c r="K4">
        <f>237+280+78+59+100+126+119</f>
        <v>999</v>
      </c>
      <c r="L4">
        <v>19</v>
      </c>
      <c r="M4" s="13">
        <f t="shared" si="1"/>
        <v>52.578947368421055</v>
      </c>
    </row>
    <row r="5" spans="3:13" ht="15">
      <c r="C5" t="s">
        <v>127</v>
      </c>
      <c r="D5">
        <f>132+38+184+188+198+68</f>
        <v>808</v>
      </c>
      <c r="E5">
        <v>12</v>
      </c>
      <c r="F5" s="13">
        <f>+D5/E5</f>
        <v>67.33333333333333</v>
      </c>
      <c r="J5" t="s">
        <v>114</v>
      </c>
      <c r="K5">
        <f>232+7+99+88+82+60+40</f>
        <v>608</v>
      </c>
      <c r="L5">
        <v>20</v>
      </c>
      <c r="M5" s="13">
        <f t="shared" si="1"/>
        <v>30.4</v>
      </c>
    </row>
    <row r="6" spans="3:13" ht="15">
      <c r="C6" t="s">
        <v>114</v>
      </c>
      <c r="D6">
        <f>229+58+63+50+23+193</f>
        <v>616</v>
      </c>
      <c r="E6">
        <v>15</v>
      </c>
      <c r="F6" s="13">
        <f>+D6/E6</f>
        <v>41.06666666666667</v>
      </c>
      <c r="J6" t="s">
        <v>118</v>
      </c>
      <c r="K6">
        <f>111+72+104+74+132+44+71</f>
        <v>608</v>
      </c>
      <c r="L6">
        <v>23</v>
      </c>
      <c r="M6" s="13">
        <f t="shared" si="1"/>
        <v>26.434782608695652</v>
      </c>
    </row>
    <row r="7" spans="3:13" ht="15">
      <c r="C7" t="s">
        <v>126</v>
      </c>
      <c r="D7">
        <f>137+172+41+15+66+17</f>
        <v>448</v>
      </c>
      <c r="E7">
        <v>10</v>
      </c>
      <c r="F7" s="13">
        <f>+D7/E7</f>
        <v>44.8</v>
      </c>
      <c r="J7" t="s">
        <v>120</v>
      </c>
      <c r="K7">
        <f>80+2+47+151+119+30+2</f>
        <v>431</v>
      </c>
      <c r="L7">
        <v>7</v>
      </c>
      <c r="M7" s="13">
        <f t="shared" si="1"/>
        <v>61.57142857142857</v>
      </c>
    </row>
    <row r="8" spans="3:13" ht="15">
      <c r="C8" t="s">
        <v>118</v>
      </c>
      <c r="D8">
        <f>167+19+78+75+52+45</f>
        <v>436</v>
      </c>
      <c r="E8">
        <v>18</v>
      </c>
      <c r="F8" s="13">
        <f>+D8/E8</f>
        <v>24.22222222222222</v>
      </c>
      <c r="J8" t="s">
        <v>111</v>
      </c>
      <c r="K8">
        <f>119+45+46+14+7+67+88</f>
        <v>386</v>
      </c>
      <c r="L8">
        <v>17</v>
      </c>
      <c r="M8" s="13">
        <f>+K8/L8</f>
        <v>22.705882352941178</v>
      </c>
    </row>
    <row r="9" spans="3:13" ht="15">
      <c r="C9" t="s">
        <v>124</v>
      </c>
      <c r="D9">
        <f>47+23+86+123+114+21</f>
        <v>414</v>
      </c>
      <c r="E9">
        <v>16</v>
      </c>
      <c r="F9" s="13">
        <f>+D9/E9</f>
        <v>25.875</v>
      </c>
      <c r="J9" t="s">
        <v>127</v>
      </c>
      <c r="K9">
        <f>45+41+6+119+100+16</f>
        <v>327</v>
      </c>
      <c r="L9">
        <v>17</v>
      </c>
      <c r="M9" s="13">
        <f t="shared" si="1"/>
        <v>19.235294117647058</v>
      </c>
    </row>
    <row r="10" spans="3:13" ht="15">
      <c r="C10" t="s">
        <v>113</v>
      </c>
      <c r="D10">
        <f>136+60+80</f>
        <v>276</v>
      </c>
      <c r="E10">
        <v>5</v>
      </c>
      <c r="F10" s="13">
        <f t="shared" si="0"/>
        <v>55.2</v>
      </c>
      <c r="J10" t="s">
        <v>126</v>
      </c>
      <c r="K10">
        <f>140+36+3+22+18+50+14</f>
        <v>283</v>
      </c>
      <c r="L10">
        <v>13</v>
      </c>
      <c r="M10" s="13">
        <f t="shared" si="1"/>
        <v>21.76923076923077</v>
      </c>
    </row>
    <row r="11" spans="3:13" ht="15">
      <c r="C11" t="s">
        <v>122</v>
      </c>
      <c r="D11">
        <f>94+26+24+36+69</f>
        <v>249</v>
      </c>
      <c r="E11">
        <v>6</v>
      </c>
      <c r="F11" s="13">
        <f t="shared" si="0"/>
        <v>41.5</v>
      </c>
      <c r="J11" t="s">
        <v>116</v>
      </c>
      <c r="K11">
        <f>26+5+11+12+14+40+80</f>
        <v>188</v>
      </c>
      <c r="L11">
        <v>7</v>
      </c>
      <c r="M11" s="13">
        <f>+K11/L11</f>
        <v>26.857142857142858</v>
      </c>
    </row>
    <row r="12" spans="3:13" ht="15">
      <c r="C12" t="s">
        <v>111</v>
      </c>
      <c r="D12">
        <f>35+36+4+52</f>
        <v>127</v>
      </c>
      <c r="E12">
        <v>12</v>
      </c>
      <c r="F12" s="13">
        <f>+D12/E12</f>
        <v>10.583333333333334</v>
      </c>
      <c r="J12" t="s">
        <v>180</v>
      </c>
      <c r="K12">
        <f>84+9+24+13+12+13+13</f>
        <v>168</v>
      </c>
      <c r="L12">
        <v>4</v>
      </c>
      <c r="M12" s="13">
        <f t="shared" si="1"/>
        <v>42</v>
      </c>
    </row>
    <row r="13" spans="3:13" ht="15">
      <c r="C13" t="s">
        <v>125</v>
      </c>
      <c r="D13">
        <f>24+50</f>
        <v>74</v>
      </c>
      <c r="E13">
        <v>3</v>
      </c>
      <c r="F13" s="13">
        <f t="shared" si="0"/>
        <v>24.666666666666668</v>
      </c>
      <c r="J13" t="s">
        <v>112</v>
      </c>
      <c r="K13">
        <f>34+1+15+9+36</f>
        <v>95</v>
      </c>
      <c r="L13">
        <v>8</v>
      </c>
      <c r="M13" s="13">
        <f t="shared" si="1"/>
        <v>11.875</v>
      </c>
    </row>
    <row r="14" spans="3:13" ht="15">
      <c r="C14" t="s">
        <v>112</v>
      </c>
      <c r="D14">
        <f>36+22</f>
        <v>58</v>
      </c>
      <c r="E14">
        <v>5</v>
      </c>
      <c r="F14" s="13">
        <f t="shared" si="0"/>
        <v>11.6</v>
      </c>
      <c r="J14" t="s">
        <v>122</v>
      </c>
      <c r="K14">
        <f>27+7+12+20</f>
        <v>66</v>
      </c>
      <c r="L14">
        <v>13</v>
      </c>
      <c r="M14" s="13">
        <f t="shared" si="1"/>
        <v>5.076923076923077</v>
      </c>
    </row>
    <row r="15" spans="3:13" ht="15">
      <c r="C15" t="s">
        <v>123</v>
      </c>
      <c r="D15">
        <v>24</v>
      </c>
      <c r="E15">
        <v>2</v>
      </c>
      <c r="F15" s="13">
        <f>+D15/E15</f>
        <v>12</v>
      </c>
      <c r="J15" t="s">
        <v>113</v>
      </c>
      <c r="K15">
        <f>0+5+8</f>
        <v>13</v>
      </c>
      <c r="L15">
        <v>6</v>
      </c>
      <c r="M15" s="13">
        <f t="shared" si="1"/>
        <v>2.1666666666666665</v>
      </c>
    </row>
    <row r="16" spans="3:13" ht="15">
      <c r="C16" t="s">
        <v>115</v>
      </c>
      <c r="D16">
        <v>4</v>
      </c>
      <c r="E16">
        <v>2</v>
      </c>
      <c r="F16" s="13">
        <f t="shared" si="0"/>
        <v>2</v>
      </c>
      <c r="J16" t="s">
        <v>119</v>
      </c>
      <c r="K16">
        <f>0+10</f>
        <v>10</v>
      </c>
      <c r="L16">
        <v>2</v>
      </c>
      <c r="M16" s="13">
        <f t="shared" si="1"/>
        <v>5</v>
      </c>
    </row>
    <row r="17" spans="3:13" ht="15">
      <c r="C17" t="s">
        <v>180</v>
      </c>
      <c r="D17">
        <v>0</v>
      </c>
      <c r="E17">
        <v>1</v>
      </c>
      <c r="F17" s="13">
        <f aca="true" t="shared" si="2" ref="F17:F22">+D17/E17</f>
        <v>0</v>
      </c>
      <c r="J17" t="s">
        <v>272</v>
      </c>
      <c r="K17">
        <v>0</v>
      </c>
      <c r="L17">
        <v>1</v>
      </c>
      <c r="M17" s="13">
        <f t="shared" si="1"/>
        <v>0</v>
      </c>
    </row>
    <row r="18" spans="3:13" ht="15">
      <c r="C18" t="s">
        <v>181</v>
      </c>
      <c r="D18">
        <v>0</v>
      </c>
      <c r="E18">
        <v>1</v>
      </c>
      <c r="F18" s="13">
        <f t="shared" si="2"/>
        <v>0</v>
      </c>
      <c r="J18" t="s">
        <v>273</v>
      </c>
      <c r="K18">
        <v>0</v>
      </c>
      <c r="L18">
        <v>1</v>
      </c>
      <c r="M18" s="13">
        <f t="shared" si="1"/>
        <v>0</v>
      </c>
    </row>
    <row r="19" spans="3:13" ht="15">
      <c r="C19" t="s">
        <v>182</v>
      </c>
      <c r="D19">
        <v>0</v>
      </c>
      <c r="E19">
        <v>1</v>
      </c>
      <c r="F19" s="13">
        <f t="shared" si="2"/>
        <v>0</v>
      </c>
      <c r="J19" t="s">
        <v>275</v>
      </c>
      <c r="K19">
        <v>0</v>
      </c>
      <c r="L19">
        <v>1</v>
      </c>
      <c r="M19" s="13">
        <f t="shared" si="1"/>
        <v>0</v>
      </c>
    </row>
    <row r="20" spans="3:13" ht="15">
      <c r="C20" t="s">
        <v>183</v>
      </c>
      <c r="D20">
        <v>0</v>
      </c>
      <c r="E20">
        <v>1</v>
      </c>
      <c r="F20" s="13">
        <f t="shared" si="2"/>
        <v>0</v>
      </c>
      <c r="J20" t="s">
        <v>360</v>
      </c>
      <c r="K20">
        <v>0</v>
      </c>
      <c r="L20">
        <v>1</v>
      </c>
      <c r="M20" s="13">
        <f t="shared" si="1"/>
        <v>0</v>
      </c>
    </row>
    <row r="21" spans="3:13" ht="15">
      <c r="C21" t="s">
        <v>361</v>
      </c>
      <c r="D21">
        <v>0</v>
      </c>
      <c r="E21">
        <v>1</v>
      </c>
      <c r="F21" s="13">
        <f t="shared" si="2"/>
        <v>0</v>
      </c>
      <c r="J21" s="20" t="s">
        <v>183</v>
      </c>
      <c r="K21">
        <v>0</v>
      </c>
      <c r="L21">
        <v>1</v>
      </c>
      <c r="M21" s="32">
        <f t="shared" si="1"/>
        <v>0</v>
      </c>
    </row>
    <row r="22" spans="3:13" ht="15">
      <c r="C22" t="s">
        <v>275</v>
      </c>
      <c r="D22">
        <v>0</v>
      </c>
      <c r="E22">
        <v>2</v>
      </c>
      <c r="F22" s="13">
        <f t="shared" si="2"/>
        <v>0</v>
      </c>
      <c r="J22" s="20" t="s">
        <v>181</v>
      </c>
      <c r="K22">
        <v>0</v>
      </c>
      <c r="L22">
        <v>1</v>
      </c>
      <c r="M22" s="32">
        <f t="shared" si="1"/>
        <v>0</v>
      </c>
    </row>
    <row r="23" spans="3:13" ht="15">
      <c r="C23" t="s">
        <v>121</v>
      </c>
      <c r="D23">
        <v>0</v>
      </c>
      <c r="E23">
        <v>2</v>
      </c>
      <c r="F23" s="13">
        <f>+D23/E23</f>
        <v>0</v>
      </c>
      <c r="J23" s="20" t="s">
        <v>480</v>
      </c>
      <c r="K23">
        <v>0</v>
      </c>
      <c r="L23">
        <v>1</v>
      </c>
      <c r="M23" s="32">
        <f t="shared" si="1"/>
        <v>0</v>
      </c>
    </row>
    <row r="24" spans="3:13" ht="15">
      <c r="C24" t="s">
        <v>179</v>
      </c>
      <c r="D24">
        <v>0</v>
      </c>
      <c r="E24">
        <v>2</v>
      </c>
      <c r="F24" s="13">
        <f>+D24/E24</f>
        <v>0</v>
      </c>
      <c r="J24" t="s">
        <v>123</v>
      </c>
      <c r="K24">
        <v>0</v>
      </c>
      <c r="L24">
        <v>2</v>
      </c>
      <c r="M24" s="13">
        <f t="shared" si="1"/>
        <v>0</v>
      </c>
    </row>
    <row r="25" spans="3:13" ht="15">
      <c r="C25" t="s">
        <v>360</v>
      </c>
      <c r="D25">
        <v>0</v>
      </c>
      <c r="E25">
        <v>2</v>
      </c>
      <c r="F25" s="13">
        <f>+D25/E25</f>
        <v>0</v>
      </c>
      <c r="J25" t="s">
        <v>125</v>
      </c>
      <c r="K25">
        <v>0</v>
      </c>
      <c r="L25">
        <v>2</v>
      </c>
      <c r="M25" s="13">
        <f t="shared" si="1"/>
        <v>0</v>
      </c>
    </row>
    <row r="26" spans="3:13" ht="15">
      <c r="C26" t="s">
        <v>119</v>
      </c>
      <c r="D26">
        <v>0</v>
      </c>
      <c r="E26">
        <v>4</v>
      </c>
      <c r="F26" s="13">
        <f>+D26/E26</f>
        <v>0</v>
      </c>
      <c r="J26" t="s">
        <v>115</v>
      </c>
      <c r="K26">
        <v>0</v>
      </c>
      <c r="L26">
        <v>2</v>
      </c>
      <c r="M26" s="13">
        <f t="shared" si="1"/>
        <v>0</v>
      </c>
    </row>
    <row r="27" spans="3:13" ht="15">
      <c r="C27" t="s">
        <v>120</v>
      </c>
      <c r="D27">
        <v>0</v>
      </c>
      <c r="E27">
        <v>5</v>
      </c>
      <c r="F27" s="13">
        <f>+D27/E27</f>
        <v>0</v>
      </c>
      <c r="J27" t="s">
        <v>447</v>
      </c>
      <c r="K27">
        <v>0</v>
      </c>
      <c r="L27">
        <v>2</v>
      </c>
      <c r="M27" s="13">
        <f t="shared" si="1"/>
        <v>0</v>
      </c>
    </row>
    <row r="28" spans="10:13" ht="15">
      <c r="J28" t="s">
        <v>274</v>
      </c>
      <c r="K28">
        <v>0</v>
      </c>
      <c r="L28">
        <v>2</v>
      </c>
      <c r="M28" s="13">
        <f t="shared" si="1"/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Adam</cp:lastModifiedBy>
  <dcterms:created xsi:type="dcterms:W3CDTF">2009-11-28T21:01:49Z</dcterms:created>
  <dcterms:modified xsi:type="dcterms:W3CDTF">2010-12-17T15:38:23Z</dcterms:modified>
  <cp:category/>
  <cp:version/>
  <cp:contentType/>
  <cp:contentStatus/>
</cp:coreProperties>
</file>