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ffifutam1" sheetId="1" r:id="rId1"/>
    <sheet name="ffifutam2" sheetId="2" r:id="rId2"/>
    <sheet name="nöifutam" sheetId="3" r:id="rId3"/>
    <sheet name="összffi" sheetId="4" r:id="rId4"/>
    <sheet name="össznöi" sheetId="5" r:id="rId5"/>
    <sheet name="orszag" sheetId="6" r:id="rId6"/>
  </sheets>
  <definedNames/>
  <calcPr fullCalcOnLoad="1"/>
</workbook>
</file>

<file path=xl/sharedStrings.xml><?xml version="1.0" encoding="utf-8"?>
<sst xmlns="http://schemas.openxmlformats.org/spreadsheetml/2006/main" count="1498" uniqueCount="462">
  <si>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</si>
  <si>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</si>
  <si>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</si>
  <si>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</si>
  <si>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</si>
  <si>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</si>
  <si>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</si>
  <si>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</si>
  <si>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</si>
  <si>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</si>
  <si>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</si>
  <si>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</si>
  <si>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</si>
  <si>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</si>
  <si>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</si>
  <si>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</si>
  <si>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</si>
  <si>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</si>
  <si>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</si>
  <si>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</si>
  <si>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Hely</t>
  </si>
  <si>
    <t>Ssz</t>
  </si>
  <si>
    <t>FIS Kód</t>
  </si>
  <si>
    <t>Név</t>
  </si>
  <si>
    <t>Sz.é.</t>
  </si>
  <si>
    <t>Ország</t>
  </si>
  <si>
    <t>Sí</t>
  </si>
  <si>
    <t>1.pont</t>
  </si>
  <si>
    <t>1.szektor</t>
  </si>
  <si>
    <t>2.szektor</t>
  </si>
  <si>
    <t>fis-ski.com adatok felhasználásával</t>
  </si>
  <si>
    <t>Salomon</t>
  </si>
  <si>
    <t>Atomic</t>
  </si>
  <si>
    <t>Rossignol</t>
  </si>
  <si>
    <t>Head</t>
  </si>
  <si>
    <t>Fischer</t>
  </si>
  <si>
    <t>Nordica</t>
  </si>
  <si>
    <t>Elan</t>
  </si>
  <si>
    <t>Völkl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</si>
  <si>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</si>
  <si>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</si>
  <si>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</si>
  <si>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</si>
  <si>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</si>
  <si>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</si>
  <si>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</si>
  <si>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</si>
  <si>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Barioz, Taina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</si>
  <si>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</si>
  <si>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</si>
  <si>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</si>
  <si>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</si>
  <si>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</si>
  <si>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</si>
  <si>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</si>
  <si>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</si>
  <si>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</si>
  <si>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</si>
  <si>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</si>
  <si>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</si>
  <si>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</si>
  <si>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</si>
  <si>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</si>
  <si>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</si>
  <si>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</si>
  <si>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</si>
  <si>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</si>
  <si>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</si>
  <si>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</si>
  <si>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</si>
  <si>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</si>
  <si>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</si>
  <si>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</si>
  <si>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</si>
  <si>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</si>
  <si>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</si>
  <si>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</si>
  <si>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</si>
  <si>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</si>
  <si>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</si>
  <si>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</si>
  <si>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</si>
  <si>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</si>
  <si>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</si>
  <si>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</si>
  <si>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</si>
  <si>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</si>
  <si>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</si>
  <si>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</si>
  <si>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</si>
  <si>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</si>
  <si>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</si>
  <si>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>kiesett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</si>
  <si>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</si>
  <si>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</si>
  <si>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</si>
  <si>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</si>
  <si>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</si>
  <si>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</si>
  <si>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</si>
  <si>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</si>
  <si>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</si>
  <si>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</si>
  <si>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</si>
  <si>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</si>
  <si>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</si>
  <si>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</si>
  <si>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</si>
  <si>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</si>
  <si>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</si>
  <si>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</si>
  <si>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</si>
  <si>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</si>
  <si>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</si>
  <si>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</si>
  <si>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</si>
  <si>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</si>
  <si>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</si>
  <si>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</si>
  <si>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</si>
  <si>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</si>
  <si>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</si>
  <si>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</si>
  <si>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</si>
  <si>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</si>
  <si>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</si>
  <si>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</si>
  <si>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</si>
  <si>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</si>
  <si>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</si>
  <si>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</si>
  <si>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</si>
  <si>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</si>
  <si>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</si>
  <si>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</si>
  <si>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</si>
  <si>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</si>
  <si>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</si>
  <si>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</si>
  <si>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</si>
  <si>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</si>
  <si>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</si>
  <si>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</si>
  <si>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</si>
  <si>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</si>
  <si>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</si>
  <si>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</si>
  <si>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</si>
  <si>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</si>
  <si>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</si>
  <si>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</si>
  <si>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</si>
  <si>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</si>
  <si>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</si>
  <si>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</si>
  <si>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</si>
  <si>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</si>
  <si>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</si>
  <si>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</si>
  <si>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</si>
  <si>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</si>
  <si>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</si>
  <si>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</si>
  <si>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</si>
  <si>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</si>
  <si>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</si>
  <si>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</si>
  <si>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</si>
  <si>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</si>
  <si>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</si>
  <si>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</si>
  <si>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</si>
  <si>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</si>
  <si>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</si>
  <si>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</si>
  <si>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</si>
  <si>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</si>
  <si>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</si>
  <si>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</si>
  <si>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abszolút újonc a Vk-ban</t>
  </si>
  <si>
    <t>Liechtenstein</t>
  </si>
  <si>
    <t>Horvátország</t>
  </si>
  <si>
    <t>Belgium</t>
  </si>
  <si>
    <t>Lettország</t>
  </si>
  <si>
    <t>Andorra</t>
  </si>
  <si>
    <t>Dynastar</t>
  </si>
  <si>
    <t xml:space="preserve">MDA </t>
  </si>
  <si>
    <t xml:space="preserve">ISL </t>
  </si>
  <si>
    <t xml:space="preserve">RUS </t>
  </si>
  <si>
    <t xml:space="preserve">BUL </t>
  </si>
  <si>
    <t>Pont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</si>
  <si>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</si>
  <si>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</si>
  <si>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</si>
  <si>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</si>
  <si>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</si>
  <si>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</si>
  <si>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</si>
  <si>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</si>
  <si>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</si>
  <si>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</si>
  <si>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</si>
  <si>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</si>
  <si>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</si>
  <si>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</si>
  <si>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</si>
  <si>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</si>
  <si>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</si>
  <si>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</si>
  <si>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</si>
  <si>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</si>
  <si>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</si>
  <si>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</si>
  <si>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</si>
  <si>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</si>
  <si>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</si>
  <si>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</si>
  <si>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</si>
  <si>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</si>
  <si>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</si>
  <si>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</si>
  <si>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</si>
  <si>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</si>
  <si>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</si>
  <si>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</si>
  <si>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</si>
  <si>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</si>
  <si>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</si>
  <si>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</si>
  <si>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</si>
  <si>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</si>
  <si>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</si>
  <si>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</si>
  <si>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</si>
  <si>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</si>
  <si>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</si>
  <si>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</si>
  <si>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</si>
  <si>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</si>
  <si>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</si>
  <si>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</si>
  <si>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</si>
  <si>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</si>
  <si>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</si>
  <si>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</si>
  <si>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</si>
  <si>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</si>
  <si>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</si>
  <si>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</si>
  <si>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</si>
  <si>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</si>
  <si>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</si>
  <si>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</si>
  <si>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</si>
  <si>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</si>
  <si>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</si>
  <si>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</si>
  <si>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</si>
  <si>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</si>
  <si>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</si>
  <si>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</si>
  <si>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</si>
  <si>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</si>
  <si>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</si>
  <si>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</si>
  <si>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</si>
  <si>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</si>
  <si>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</si>
  <si>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</si>
  <si>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</si>
  <si>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</si>
  <si>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</si>
  <si>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</si>
  <si>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</si>
  <si>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</si>
  <si>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</si>
  <si>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</si>
  <si>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>2.pont</t>
  </si>
  <si>
    <t>3.pont</t>
  </si>
  <si>
    <t>3.szektor</t>
  </si>
  <si>
    <t>4.szektor</t>
  </si>
  <si>
    <t>Stöckli</t>
  </si>
  <si>
    <t>idei Vk-sorozatban most először szerepel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</si>
  <si>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</si>
  <si>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</si>
  <si>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</si>
  <si>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</si>
  <si>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</si>
  <si>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</si>
  <si>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</si>
  <si>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</si>
  <si>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</si>
  <si>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</si>
  <si>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</si>
  <si>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</si>
  <si>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</si>
  <si>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</si>
  <si>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</si>
  <si>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</si>
  <si>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</si>
  <si>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</si>
  <si>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</si>
  <si>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</si>
  <si>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</si>
  <si>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</si>
  <si>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</si>
  <si>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</si>
  <si>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</si>
  <si>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</si>
  <si>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</si>
  <si>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</si>
  <si>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</si>
  <si>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</si>
  <si>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</si>
  <si>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</si>
  <si>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</si>
  <si>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</si>
  <si>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</si>
  <si>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</si>
  <si>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</si>
  <si>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</si>
  <si>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</si>
  <si>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</si>
  <si>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</si>
  <si>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</si>
  <si>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</si>
  <si>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</si>
  <si>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</si>
  <si>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</si>
  <si>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</si>
  <si>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</si>
  <si>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</si>
  <si>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</si>
  <si>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</si>
  <si>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</si>
  <si>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</si>
  <si>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</si>
  <si>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</si>
  <si>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</si>
  <si>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</si>
  <si>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</si>
  <si>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</si>
  <si>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</si>
  <si>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</si>
  <si>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</si>
  <si>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</si>
  <si>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</si>
  <si>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</si>
  <si>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</si>
  <si>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</si>
  <si>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</si>
  <si>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</si>
  <si>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</si>
  <si>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</si>
  <si>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</si>
  <si>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</si>
  <si>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</si>
  <si>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</si>
  <si>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</si>
  <si>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</si>
  <si>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</si>
  <si>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</si>
  <si>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</si>
  <si>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</si>
  <si>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</si>
  <si>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</si>
  <si>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</si>
  <si>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</si>
  <si>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</si>
  <si>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</si>
  <si>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</si>
  <si>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</si>
  <si>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</si>
  <si>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</si>
  <si>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</si>
  <si>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</si>
  <si>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</si>
  <si>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</si>
  <si>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</si>
  <si>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</si>
  <si>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</si>
  <si>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</si>
  <si>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</si>
  <si>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</si>
  <si>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</si>
  <si>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</si>
  <si>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</si>
  <si>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</si>
  <si>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</si>
  <si>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</si>
  <si>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</si>
  <si>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</si>
  <si>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</si>
  <si>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</si>
  <si>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</si>
  <si>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</si>
  <si>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</si>
  <si>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</si>
  <si>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</si>
  <si>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</si>
  <si>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</si>
  <si>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</si>
  <si>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</si>
  <si>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</si>
  <si>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</si>
  <si>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</si>
  <si>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</si>
  <si>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</si>
  <si>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</si>
  <si>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</si>
  <si>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</si>
  <si>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</si>
  <si>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</si>
  <si>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</si>
  <si>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</si>
  <si>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</si>
  <si>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</si>
  <si>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</si>
  <si>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</si>
  <si>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</si>
  <si>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</si>
  <si>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</si>
  <si>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</si>
  <si>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</si>
  <si>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</si>
  <si>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</si>
  <si>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>Blizzard</t>
  </si>
  <si>
    <t xml:space="preserve">KOR </t>
  </si>
  <si>
    <t>1.futam</t>
  </si>
  <si>
    <t>2.futam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</si>
  <si>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</si>
  <si>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</si>
  <si>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</si>
  <si>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</si>
  <si>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</si>
  <si>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</si>
  <si>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</si>
  <si>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</si>
  <si>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</si>
  <si>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</si>
  <si>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</si>
  <si>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</si>
  <si>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</si>
  <si>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</si>
  <si>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</si>
  <si>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</si>
  <si>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</si>
  <si>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</si>
  <si>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</si>
  <si>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</si>
  <si>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</si>
  <si>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</si>
  <si>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</si>
  <si>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</si>
  <si>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</si>
  <si>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>A pályát tűzte:</t>
  </si>
  <si>
    <t>A. Prosch</t>
  </si>
  <si>
    <t>ITA</t>
  </si>
  <si>
    <t>F. Perin</t>
  </si>
  <si>
    <t>FRA</t>
  </si>
  <si>
    <t xml:space="preserve">Gregorak, Will </t>
  </si>
  <si>
    <t>1.f.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</si>
</sst>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18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3" tint="-0.24997000396251678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10" xfId="0" applyFont="1" applyBorder="1" applyAlignment="1">
      <alignment/>
    </xf>
    <xf numFmtId="0" fontId="44" fillId="0" borderId="10" xfId="0" applyFont="1" applyBorder="1" applyAlignment="1">
      <alignment vertical="top"/>
    </xf>
    <xf numFmtId="0" fontId="40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35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7" fillId="0" borderId="10" xfId="0" applyFont="1" applyBorder="1" applyAlignment="1">
      <alignment vertical="top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48" fillId="0" borderId="0" xfId="0" applyFont="1" applyAlignment="1">
      <alignment/>
    </xf>
    <xf numFmtId="0" fontId="27" fillId="0" borderId="12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18.png" /><Relationship Id="rId8" Type="http://schemas.openxmlformats.org/officeDocument/2006/relationships/image" Target="../media/image19.png" /><Relationship Id="rId9" Type="http://schemas.openxmlformats.org/officeDocument/2006/relationships/image" Target="../media/image20.png" /><Relationship Id="rId10" Type="http://schemas.openxmlformats.org/officeDocument/2006/relationships/image" Target="../media/image21.png" /><Relationship Id="rId11" Type="http://schemas.openxmlformats.org/officeDocument/2006/relationships/image" Target="../media/image22.png" /><Relationship Id="rId12" Type="http://schemas.openxmlformats.org/officeDocument/2006/relationships/image" Target="../media/image23.png" /><Relationship Id="rId13" Type="http://schemas.openxmlformats.org/officeDocument/2006/relationships/image" Target="../media/image24.png" /><Relationship Id="rId14" Type="http://schemas.openxmlformats.org/officeDocument/2006/relationships/image" Target="../media/image25.png" /><Relationship Id="rId15" Type="http://schemas.openxmlformats.org/officeDocument/2006/relationships/image" Target="../media/image26.png" /><Relationship Id="rId16" Type="http://schemas.openxmlformats.org/officeDocument/2006/relationships/image" Target="../media/image27.png" /><Relationship Id="rId17" Type="http://schemas.openxmlformats.org/officeDocument/2006/relationships/image" Target="../media/image28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285750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285750</xdr:colOff>
      <xdr:row>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285750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285750</xdr:colOff>
      <xdr:row>8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0050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0050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190500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0050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00050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00050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0050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0050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0050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00050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00050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36" bestFit="1" customWidth="1"/>
    <col min="2" max="2" width="3.8515625" style="36" bestFit="1" customWidth="1"/>
    <col min="3" max="3" width="8.57421875" style="36" bestFit="1" customWidth="1"/>
    <col min="4" max="4" width="29.8515625" style="25" customWidth="1"/>
    <col min="5" max="5" width="5.8515625" style="36" bestFit="1" customWidth="1"/>
    <col min="6" max="6" width="6.8515625" style="36" bestFit="1" customWidth="1"/>
    <col min="7" max="7" width="10.28125" style="36" bestFit="1" customWidth="1"/>
    <col min="8" max="8" width="6.8515625" style="16" bestFit="1" customWidth="1"/>
    <col min="9" max="9" width="6.8515625" style="36" bestFit="1" customWidth="1"/>
    <col min="10" max="10" width="9.140625" style="13" customWidth="1"/>
    <col min="11" max="13" width="9.140625" style="36" customWidth="1"/>
    <col min="14" max="14" width="9.140625" style="35" customWidth="1"/>
    <col min="15" max="16384" width="9.140625" style="36" customWidth="1"/>
  </cols>
  <sheetData>
    <row r="1" spans="1:15" s="31" customFormat="1" ht="15.75" thickBot="1">
      <c r="A1" s="31" t="s">
        <v>20</v>
      </c>
      <c r="B1" s="31" t="s">
        <v>21</v>
      </c>
      <c r="C1" s="31" t="s">
        <v>22</v>
      </c>
      <c r="D1" s="32" t="s">
        <v>23</v>
      </c>
      <c r="E1" s="31" t="s">
        <v>24</v>
      </c>
      <c r="F1" s="31" t="s">
        <v>25</v>
      </c>
      <c r="G1" s="31" t="s">
        <v>26</v>
      </c>
      <c r="H1" s="33" t="s">
        <v>27</v>
      </c>
      <c r="I1" s="31" t="s">
        <v>277</v>
      </c>
      <c r="J1" s="14" t="s">
        <v>0</v>
      </c>
      <c r="K1" s="32" t="s">
        <v>28</v>
      </c>
      <c r="L1" s="32" t="s">
        <v>29</v>
      </c>
      <c r="M1" s="32" t="s">
        <v>279</v>
      </c>
      <c r="N1" s="24"/>
      <c r="O1" s="34" t="s">
        <v>30</v>
      </c>
    </row>
    <row r="2" spans="1:13" ht="15.75" customHeight="1" thickTop="1">
      <c r="A2" s="35">
        <v>1</v>
      </c>
      <c r="B2" s="25">
        <v>5</v>
      </c>
      <c r="C2" s="25">
        <v>534562</v>
      </c>
      <c r="D2" s="25" t="s">
        <v>207</v>
      </c>
      <c r="E2" s="25">
        <v>1984</v>
      </c>
      <c r="F2" s="25" t="s">
        <v>11</v>
      </c>
      <c r="G2" s="25" t="s">
        <v>34</v>
      </c>
      <c r="H2" s="37">
        <v>27.63</v>
      </c>
      <c r="I2" s="25">
        <v>49.07</v>
      </c>
      <c r="J2" s="13">
        <v>76.14</v>
      </c>
      <c r="K2" s="23">
        <f aca="true" t="shared" si="0" ref="K2:K33">+H2</f>
        <v>27.63</v>
      </c>
      <c r="L2" s="23">
        <f aca="true" t="shared" si="1" ref="L2:L33">+I2-H2</f>
        <v>21.44</v>
      </c>
      <c r="M2" s="23">
        <f aca="true" t="shared" si="2" ref="M2:M33">+J2-I2</f>
        <v>27.07</v>
      </c>
    </row>
    <row r="3" spans="1:13" ht="15">
      <c r="A3" s="35">
        <v>2</v>
      </c>
      <c r="B3" s="25">
        <v>2</v>
      </c>
      <c r="C3" s="25">
        <v>421483</v>
      </c>
      <c r="D3" s="25" t="s">
        <v>224</v>
      </c>
      <c r="E3" s="25">
        <v>1985</v>
      </c>
      <c r="F3" s="25" t="s">
        <v>15</v>
      </c>
      <c r="G3" s="25" t="s">
        <v>34</v>
      </c>
      <c r="H3" s="37">
        <v>27.71</v>
      </c>
      <c r="I3" s="25">
        <v>49.2</v>
      </c>
      <c r="J3" s="13">
        <v>76.5</v>
      </c>
      <c r="K3" s="36">
        <f t="shared" si="0"/>
        <v>27.71</v>
      </c>
      <c r="L3" s="36">
        <f t="shared" si="1"/>
        <v>21.490000000000002</v>
      </c>
      <c r="M3" s="36">
        <f t="shared" si="2"/>
        <v>27.299999999999997</v>
      </c>
    </row>
    <row r="4" spans="1:13" ht="15">
      <c r="A4" s="35">
        <v>3</v>
      </c>
      <c r="B4" s="25">
        <v>14</v>
      </c>
      <c r="C4" s="25">
        <v>421328</v>
      </c>
      <c r="D4" s="3" t="s">
        <v>386</v>
      </c>
      <c r="E4" s="25">
        <v>1982</v>
      </c>
      <c r="F4" s="25" t="s">
        <v>15</v>
      </c>
      <c r="G4" s="25" t="s">
        <v>34</v>
      </c>
      <c r="H4" s="37">
        <v>27.78</v>
      </c>
      <c r="I4" s="25">
        <v>49.27</v>
      </c>
      <c r="J4" s="13">
        <v>76.73</v>
      </c>
      <c r="K4" s="36">
        <f t="shared" si="0"/>
        <v>27.78</v>
      </c>
      <c r="L4" s="36">
        <f t="shared" si="1"/>
        <v>21.490000000000002</v>
      </c>
      <c r="M4" s="36">
        <f t="shared" si="2"/>
        <v>27.46</v>
      </c>
    </row>
    <row r="5" spans="1:13" ht="15">
      <c r="A5" s="35">
        <v>3</v>
      </c>
      <c r="B5" s="25">
        <v>10</v>
      </c>
      <c r="C5" s="25">
        <v>51215</v>
      </c>
      <c r="D5" s="3" t="s">
        <v>283</v>
      </c>
      <c r="E5" s="25">
        <v>1986</v>
      </c>
      <c r="F5" s="25" t="s">
        <v>5</v>
      </c>
      <c r="G5" s="25" t="s">
        <v>31</v>
      </c>
      <c r="H5" s="37">
        <v>27.68</v>
      </c>
      <c r="I5" s="25">
        <v>49.33</v>
      </c>
      <c r="J5" s="13">
        <v>76.73</v>
      </c>
      <c r="K5" s="36">
        <f t="shared" si="0"/>
        <v>27.68</v>
      </c>
      <c r="L5" s="36">
        <f t="shared" si="1"/>
        <v>21.65</v>
      </c>
      <c r="M5" s="36">
        <f t="shared" si="2"/>
        <v>27.400000000000006</v>
      </c>
    </row>
    <row r="6" spans="1:13" ht="15">
      <c r="A6" s="35">
        <v>5</v>
      </c>
      <c r="B6" s="25">
        <v>3</v>
      </c>
      <c r="C6" s="25">
        <v>292000</v>
      </c>
      <c r="D6" s="8" t="s">
        <v>430</v>
      </c>
      <c r="E6" s="25">
        <v>1979</v>
      </c>
      <c r="F6" s="25" t="s">
        <v>10</v>
      </c>
      <c r="G6" s="25" t="s">
        <v>31</v>
      </c>
      <c r="H6" s="37">
        <v>28.1</v>
      </c>
      <c r="I6" s="25">
        <v>49.69</v>
      </c>
      <c r="J6" s="13">
        <v>76.9</v>
      </c>
      <c r="K6" s="36">
        <f t="shared" si="0"/>
        <v>28.1</v>
      </c>
      <c r="L6" s="36">
        <f t="shared" si="1"/>
        <v>21.589999999999996</v>
      </c>
      <c r="M6" s="36">
        <f t="shared" si="2"/>
        <v>27.210000000000008</v>
      </c>
    </row>
    <row r="7" spans="1:13" ht="15">
      <c r="A7" s="35">
        <v>6</v>
      </c>
      <c r="B7" s="25">
        <v>1</v>
      </c>
      <c r="C7" s="25">
        <v>53831</v>
      </c>
      <c r="D7" s="25" t="s">
        <v>202</v>
      </c>
      <c r="E7" s="25">
        <v>1989</v>
      </c>
      <c r="F7" s="25" t="s">
        <v>5</v>
      </c>
      <c r="G7" s="25" t="s">
        <v>32</v>
      </c>
      <c r="H7" s="37">
        <v>27.86</v>
      </c>
      <c r="I7" s="25">
        <v>49.7</v>
      </c>
      <c r="J7" s="13">
        <v>76.99</v>
      </c>
      <c r="K7" s="36">
        <f t="shared" si="0"/>
        <v>27.86</v>
      </c>
      <c r="L7" s="36">
        <f t="shared" si="1"/>
        <v>21.840000000000003</v>
      </c>
      <c r="M7" s="36">
        <f t="shared" si="2"/>
        <v>27.289999999999992</v>
      </c>
    </row>
    <row r="8" spans="1:13" ht="15">
      <c r="A8" s="35">
        <v>7</v>
      </c>
      <c r="B8" s="25">
        <v>8</v>
      </c>
      <c r="C8" s="25">
        <v>51007</v>
      </c>
      <c r="D8" s="8" t="s">
        <v>432</v>
      </c>
      <c r="E8" s="25">
        <v>1983</v>
      </c>
      <c r="F8" s="25" t="s">
        <v>5</v>
      </c>
      <c r="G8" s="25" t="s">
        <v>32</v>
      </c>
      <c r="H8" s="37">
        <v>27.69</v>
      </c>
      <c r="I8" s="25">
        <v>49.32</v>
      </c>
      <c r="J8" s="13">
        <v>77.03</v>
      </c>
      <c r="K8" s="36">
        <f t="shared" si="0"/>
        <v>27.69</v>
      </c>
      <c r="L8" s="36">
        <f t="shared" si="1"/>
        <v>21.63</v>
      </c>
      <c r="M8" s="36">
        <f t="shared" si="2"/>
        <v>27.71</v>
      </c>
    </row>
    <row r="9" spans="1:13" ht="15" customHeight="1">
      <c r="A9" s="35">
        <v>8</v>
      </c>
      <c r="B9" s="25">
        <v>7</v>
      </c>
      <c r="C9" s="25">
        <v>292120</v>
      </c>
      <c r="D9" s="8" t="s">
        <v>431</v>
      </c>
      <c r="E9" s="25">
        <v>1979</v>
      </c>
      <c r="F9" s="25" t="s">
        <v>10</v>
      </c>
      <c r="G9" s="25" t="s">
        <v>31</v>
      </c>
      <c r="H9" s="37">
        <v>27.8</v>
      </c>
      <c r="I9" s="25">
        <v>49.57</v>
      </c>
      <c r="J9" s="13">
        <v>77.31</v>
      </c>
      <c r="K9" s="36">
        <f t="shared" si="0"/>
        <v>27.8</v>
      </c>
      <c r="L9" s="36">
        <f t="shared" si="1"/>
        <v>21.77</v>
      </c>
      <c r="M9" s="36">
        <f t="shared" si="2"/>
        <v>27.740000000000002</v>
      </c>
    </row>
    <row r="10" spans="1:13" ht="15">
      <c r="A10" s="35">
        <v>9</v>
      </c>
      <c r="B10" s="25">
        <v>11</v>
      </c>
      <c r="C10" s="25">
        <v>191423</v>
      </c>
      <c r="D10" s="23" t="s">
        <v>433</v>
      </c>
      <c r="E10" s="25">
        <v>1979</v>
      </c>
      <c r="F10" s="25" t="s">
        <v>1</v>
      </c>
      <c r="G10" s="25" t="s">
        <v>35</v>
      </c>
      <c r="H10" s="37">
        <v>28.01</v>
      </c>
      <c r="I10" s="25">
        <v>49.83</v>
      </c>
      <c r="J10" s="13">
        <v>77.34</v>
      </c>
      <c r="K10" s="36">
        <f t="shared" si="0"/>
        <v>28.01</v>
      </c>
      <c r="L10" s="36">
        <f t="shared" si="1"/>
        <v>21.819999999999997</v>
      </c>
      <c r="M10" s="36">
        <f t="shared" si="2"/>
        <v>27.510000000000005</v>
      </c>
    </row>
    <row r="11" spans="1:13" ht="15">
      <c r="A11" s="35">
        <v>10</v>
      </c>
      <c r="B11" s="25">
        <v>19</v>
      </c>
      <c r="C11" s="25">
        <v>192506</v>
      </c>
      <c r="D11" s="25" t="s">
        <v>209</v>
      </c>
      <c r="E11" s="25">
        <v>1984</v>
      </c>
      <c r="F11" s="25" t="s">
        <v>1</v>
      </c>
      <c r="G11" s="25" t="s">
        <v>31</v>
      </c>
      <c r="H11" s="37">
        <v>28.01</v>
      </c>
      <c r="I11" s="25">
        <v>49.65</v>
      </c>
      <c r="J11" s="13">
        <v>77.48</v>
      </c>
      <c r="K11" s="36">
        <f t="shared" si="0"/>
        <v>28.01</v>
      </c>
      <c r="L11" s="36">
        <f t="shared" si="1"/>
        <v>21.639999999999997</v>
      </c>
      <c r="M11" s="36">
        <f t="shared" si="2"/>
        <v>27.830000000000005</v>
      </c>
    </row>
    <row r="12" spans="1:13" ht="15">
      <c r="A12" s="35">
        <v>11</v>
      </c>
      <c r="B12" s="25">
        <v>24</v>
      </c>
      <c r="C12" s="25">
        <v>420148</v>
      </c>
      <c r="D12" s="23" t="s">
        <v>439</v>
      </c>
      <c r="E12" s="25">
        <v>1975</v>
      </c>
      <c r="F12" s="25" t="s">
        <v>15</v>
      </c>
      <c r="G12" s="25" t="s">
        <v>34</v>
      </c>
      <c r="H12" s="37">
        <v>28.22</v>
      </c>
      <c r="I12" s="25">
        <v>50</v>
      </c>
      <c r="J12" s="13">
        <v>77.57</v>
      </c>
      <c r="K12" s="36">
        <f t="shared" si="0"/>
        <v>28.22</v>
      </c>
      <c r="L12" s="36">
        <f t="shared" si="1"/>
        <v>21.78</v>
      </c>
      <c r="M12" s="36">
        <f t="shared" si="2"/>
        <v>27.569999999999993</v>
      </c>
    </row>
    <row r="13" spans="1:13" ht="15">
      <c r="A13" s="35">
        <v>12</v>
      </c>
      <c r="B13" s="25">
        <v>4</v>
      </c>
      <c r="C13" s="25">
        <v>511313</v>
      </c>
      <c r="D13" s="3" t="s">
        <v>309</v>
      </c>
      <c r="E13" s="25">
        <v>1986</v>
      </c>
      <c r="F13" s="25" t="s">
        <v>8</v>
      </c>
      <c r="G13" s="25" t="s">
        <v>32</v>
      </c>
      <c r="H13" s="37">
        <v>28.25</v>
      </c>
      <c r="I13" s="25">
        <v>49.97</v>
      </c>
      <c r="J13" s="13">
        <v>77.59</v>
      </c>
      <c r="K13" s="36">
        <f t="shared" si="0"/>
        <v>28.25</v>
      </c>
      <c r="L13" s="36">
        <f t="shared" si="1"/>
        <v>21.72</v>
      </c>
      <c r="M13" s="36">
        <f t="shared" si="2"/>
        <v>27.620000000000005</v>
      </c>
    </row>
    <row r="14" spans="1:13" ht="15">
      <c r="A14" s="35">
        <v>13</v>
      </c>
      <c r="B14" s="25">
        <v>15</v>
      </c>
      <c r="C14" s="25">
        <v>510030</v>
      </c>
      <c r="D14" s="3" t="s">
        <v>288</v>
      </c>
      <c r="E14" s="25">
        <v>1974</v>
      </c>
      <c r="F14" s="25" t="s">
        <v>8</v>
      </c>
      <c r="G14" s="25" t="s">
        <v>34</v>
      </c>
      <c r="H14" s="37">
        <v>28.01</v>
      </c>
      <c r="I14" s="25">
        <v>49.73</v>
      </c>
      <c r="J14" s="13">
        <v>77.63</v>
      </c>
      <c r="K14" s="36">
        <f t="shared" si="0"/>
        <v>28.01</v>
      </c>
      <c r="L14" s="36">
        <f t="shared" si="1"/>
        <v>21.719999999999995</v>
      </c>
      <c r="M14" s="36">
        <f t="shared" si="2"/>
        <v>27.9</v>
      </c>
    </row>
    <row r="15" spans="1:13" ht="15">
      <c r="A15" s="35">
        <v>14</v>
      </c>
      <c r="B15" s="25">
        <v>28</v>
      </c>
      <c r="C15" s="25">
        <v>201702</v>
      </c>
      <c r="D15" s="25" t="s">
        <v>193</v>
      </c>
      <c r="E15" s="25">
        <v>1984</v>
      </c>
      <c r="F15" s="25" t="s">
        <v>13</v>
      </c>
      <c r="G15" s="25" t="s">
        <v>32</v>
      </c>
      <c r="H15" s="37">
        <v>28.29</v>
      </c>
      <c r="I15" s="25">
        <v>49.9</v>
      </c>
      <c r="J15" s="13">
        <v>77.81</v>
      </c>
      <c r="K15" s="36">
        <f t="shared" si="0"/>
        <v>28.29</v>
      </c>
      <c r="L15" s="36">
        <f t="shared" si="1"/>
        <v>21.61</v>
      </c>
      <c r="M15" s="36">
        <f t="shared" si="2"/>
        <v>27.910000000000004</v>
      </c>
    </row>
    <row r="16" spans="1:13" ht="15">
      <c r="A16" s="35">
        <v>14</v>
      </c>
      <c r="B16" s="25">
        <v>18</v>
      </c>
      <c r="C16" s="25">
        <v>511352</v>
      </c>
      <c r="D16" s="3" t="s">
        <v>340</v>
      </c>
      <c r="E16" s="25">
        <v>1986</v>
      </c>
      <c r="F16" s="25" t="s">
        <v>8</v>
      </c>
      <c r="G16" s="25" t="s">
        <v>31</v>
      </c>
      <c r="H16" s="37">
        <v>27.94</v>
      </c>
      <c r="I16" s="25">
        <v>49.83</v>
      </c>
      <c r="J16" s="13">
        <v>77.81</v>
      </c>
      <c r="K16" s="36">
        <f t="shared" si="0"/>
        <v>27.94</v>
      </c>
      <c r="L16" s="36">
        <f t="shared" si="1"/>
        <v>21.889999999999997</v>
      </c>
      <c r="M16" s="36">
        <f t="shared" si="2"/>
        <v>27.980000000000004</v>
      </c>
    </row>
    <row r="17" spans="1:13" ht="15">
      <c r="A17" s="35">
        <v>16</v>
      </c>
      <c r="B17" s="25">
        <v>26</v>
      </c>
      <c r="C17" s="25">
        <v>150398</v>
      </c>
      <c r="D17" s="25" t="s">
        <v>231</v>
      </c>
      <c r="E17" s="25">
        <v>1980</v>
      </c>
      <c r="F17" s="25" t="s">
        <v>4</v>
      </c>
      <c r="G17" s="25" t="s">
        <v>37</v>
      </c>
      <c r="H17" s="37">
        <v>28.02</v>
      </c>
      <c r="I17" s="25">
        <v>49.87</v>
      </c>
      <c r="J17" s="13">
        <v>77.85</v>
      </c>
      <c r="K17" s="36">
        <f t="shared" si="0"/>
        <v>28.02</v>
      </c>
      <c r="L17" s="36">
        <f t="shared" si="1"/>
        <v>21.849999999999998</v>
      </c>
      <c r="M17" s="36">
        <f t="shared" si="2"/>
        <v>27.979999999999997</v>
      </c>
    </row>
    <row r="18" spans="1:13" ht="15">
      <c r="A18" s="35">
        <v>17</v>
      </c>
      <c r="B18" s="25">
        <v>13</v>
      </c>
      <c r="C18" s="25">
        <v>510993</v>
      </c>
      <c r="D18" s="23" t="s">
        <v>435</v>
      </c>
      <c r="E18" s="25">
        <v>1983</v>
      </c>
      <c r="F18" s="25" t="s">
        <v>8</v>
      </c>
      <c r="G18" s="25" t="s">
        <v>32</v>
      </c>
      <c r="H18" s="37">
        <v>28.33</v>
      </c>
      <c r="I18" s="25">
        <v>50.24</v>
      </c>
      <c r="J18" s="13">
        <v>77.89</v>
      </c>
      <c r="K18" s="36">
        <f t="shared" si="0"/>
        <v>28.33</v>
      </c>
      <c r="L18" s="36">
        <f t="shared" si="1"/>
        <v>21.910000000000004</v>
      </c>
      <c r="M18" s="36">
        <f t="shared" si="2"/>
        <v>27.65</v>
      </c>
    </row>
    <row r="19" spans="1:13" ht="15">
      <c r="A19" s="35">
        <v>18</v>
      </c>
      <c r="B19" s="25">
        <v>21</v>
      </c>
      <c r="C19" s="25">
        <v>191750</v>
      </c>
      <c r="D19" s="8" t="s">
        <v>437</v>
      </c>
      <c r="E19" s="25">
        <v>1981</v>
      </c>
      <c r="F19" s="25" t="s">
        <v>1</v>
      </c>
      <c r="G19" s="25" t="s">
        <v>35</v>
      </c>
      <c r="H19" s="37">
        <v>28.03</v>
      </c>
      <c r="I19" s="25">
        <v>49.94</v>
      </c>
      <c r="J19" s="13">
        <v>77.95</v>
      </c>
      <c r="K19" s="36">
        <f t="shared" si="0"/>
        <v>28.03</v>
      </c>
      <c r="L19" s="36">
        <f t="shared" si="1"/>
        <v>21.909999999999997</v>
      </c>
      <c r="M19" s="36">
        <f t="shared" si="2"/>
        <v>28.010000000000005</v>
      </c>
    </row>
    <row r="20" spans="1:13" ht="15">
      <c r="A20" s="35">
        <v>19</v>
      </c>
      <c r="B20" s="25">
        <v>12</v>
      </c>
      <c r="C20" s="25">
        <v>290693</v>
      </c>
      <c r="D20" s="23" t="s">
        <v>434</v>
      </c>
      <c r="E20" s="25">
        <v>1978</v>
      </c>
      <c r="F20" s="25" t="s">
        <v>10</v>
      </c>
      <c r="G20" s="25" t="s">
        <v>32</v>
      </c>
      <c r="H20" s="37">
        <v>28.26</v>
      </c>
      <c r="I20" s="25">
        <v>50.18</v>
      </c>
      <c r="J20" s="13">
        <v>78.04</v>
      </c>
      <c r="K20" s="36">
        <f t="shared" si="0"/>
        <v>28.26</v>
      </c>
      <c r="L20" s="36">
        <f t="shared" si="1"/>
        <v>21.919999999999998</v>
      </c>
      <c r="M20" s="36">
        <f t="shared" si="2"/>
        <v>27.860000000000007</v>
      </c>
    </row>
    <row r="21" spans="1:13" ht="15">
      <c r="A21" s="35">
        <v>20</v>
      </c>
      <c r="B21" s="25">
        <v>35</v>
      </c>
      <c r="C21" s="25">
        <v>292967</v>
      </c>
      <c r="D21" s="8" t="s">
        <v>443</v>
      </c>
      <c r="E21" s="25">
        <v>1984</v>
      </c>
      <c r="F21" s="25" t="s">
        <v>10</v>
      </c>
      <c r="G21" s="25" t="s">
        <v>34</v>
      </c>
      <c r="H21" s="37">
        <v>28</v>
      </c>
      <c r="I21" s="25">
        <v>49.88</v>
      </c>
      <c r="J21" s="13">
        <v>78.05</v>
      </c>
      <c r="K21" s="36">
        <f t="shared" si="0"/>
        <v>28</v>
      </c>
      <c r="L21" s="36">
        <f t="shared" si="1"/>
        <v>21.880000000000003</v>
      </c>
      <c r="M21" s="36">
        <f t="shared" si="2"/>
        <v>28.169999999999995</v>
      </c>
    </row>
    <row r="22" spans="1:13" ht="15">
      <c r="A22" s="35">
        <v>21</v>
      </c>
      <c r="B22" s="25">
        <v>16</v>
      </c>
      <c r="C22" s="25">
        <v>292491</v>
      </c>
      <c r="D22" s="25" t="s">
        <v>204</v>
      </c>
      <c r="E22" s="25">
        <v>1982</v>
      </c>
      <c r="F22" s="25" t="s">
        <v>10</v>
      </c>
      <c r="G22" s="25" t="s">
        <v>35</v>
      </c>
      <c r="H22" s="41">
        <v>26.76</v>
      </c>
      <c r="I22" s="25">
        <v>50.34</v>
      </c>
      <c r="J22" s="13">
        <v>78.09</v>
      </c>
      <c r="K22" s="36">
        <f t="shared" si="0"/>
        <v>26.76</v>
      </c>
      <c r="L22" s="36">
        <f t="shared" si="1"/>
        <v>23.580000000000002</v>
      </c>
      <c r="M22" s="36">
        <f t="shared" si="2"/>
        <v>27.75</v>
      </c>
    </row>
    <row r="23" spans="1:13" ht="15">
      <c r="A23" s="35">
        <v>22</v>
      </c>
      <c r="B23" s="25">
        <v>27</v>
      </c>
      <c r="C23" s="25">
        <v>101895</v>
      </c>
      <c r="D23" s="8" t="s">
        <v>440</v>
      </c>
      <c r="E23" s="25">
        <v>1979</v>
      </c>
      <c r="F23" s="25" t="s">
        <v>9</v>
      </c>
      <c r="G23" s="25" t="s">
        <v>33</v>
      </c>
      <c r="H23" s="37">
        <v>28.23</v>
      </c>
      <c r="I23" s="25">
        <v>49.96</v>
      </c>
      <c r="J23" s="13">
        <v>78.18</v>
      </c>
      <c r="K23" s="36">
        <f t="shared" si="0"/>
        <v>28.23</v>
      </c>
      <c r="L23" s="36">
        <f t="shared" si="1"/>
        <v>21.73</v>
      </c>
      <c r="M23" s="36">
        <f t="shared" si="2"/>
        <v>28.220000000000006</v>
      </c>
    </row>
    <row r="24" spans="1:13" ht="15">
      <c r="A24" s="35">
        <v>23</v>
      </c>
      <c r="B24" s="25">
        <v>23</v>
      </c>
      <c r="C24" s="25">
        <v>180251</v>
      </c>
      <c r="D24" s="25" t="s">
        <v>230</v>
      </c>
      <c r="E24" s="25">
        <v>1977</v>
      </c>
      <c r="F24" s="25" t="s">
        <v>18</v>
      </c>
      <c r="G24" s="25" t="s">
        <v>35</v>
      </c>
      <c r="H24" s="37">
        <v>28.26</v>
      </c>
      <c r="I24" s="25">
        <v>49.85</v>
      </c>
      <c r="J24" s="13">
        <v>78.2</v>
      </c>
      <c r="K24" s="36">
        <f t="shared" si="0"/>
        <v>28.26</v>
      </c>
      <c r="L24" s="36">
        <f t="shared" si="1"/>
        <v>21.59</v>
      </c>
      <c r="M24" s="36">
        <f t="shared" si="2"/>
        <v>28.35</v>
      </c>
    </row>
    <row r="25" spans="1:13" ht="15">
      <c r="A25" s="35">
        <v>24</v>
      </c>
      <c r="B25" s="25">
        <v>33</v>
      </c>
      <c r="C25" s="25">
        <v>534038</v>
      </c>
      <c r="D25" s="8" t="s">
        <v>442</v>
      </c>
      <c r="E25" s="25">
        <v>1981</v>
      </c>
      <c r="F25" s="25" t="s">
        <v>11</v>
      </c>
      <c r="G25" s="25" t="s">
        <v>34</v>
      </c>
      <c r="H25" s="37">
        <v>28.24</v>
      </c>
      <c r="I25" s="25">
        <v>49.92</v>
      </c>
      <c r="J25" s="13">
        <v>78.28</v>
      </c>
      <c r="K25" s="36">
        <f t="shared" si="0"/>
        <v>28.24</v>
      </c>
      <c r="L25" s="36">
        <f t="shared" si="1"/>
        <v>21.680000000000003</v>
      </c>
      <c r="M25" s="36">
        <f t="shared" si="2"/>
        <v>28.36</v>
      </c>
    </row>
    <row r="26" spans="1:13" ht="15">
      <c r="A26" s="35">
        <v>25</v>
      </c>
      <c r="B26" s="25">
        <v>20</v>
      </c>
      <c r="C26" s="25">
        <v>510997</v>
      </c>
      <c r="D26" s="8" t="s">
        <v>436</v>
      </c>
      <c r="E26" s="25">
        <v>1983</v>
      </c>
      <c r="F26" s="25" t="s">
        <v>8</v>
      </c>
      <c r="G26" s="25" t="s">
        <v>32</v>
      </c>
      <c r="H26" s="37">
        <v>28.39</v>
      </c>
      <c r="I26" s="25">
        <v>50.12</v>
      </c>
      <c r="J26" s="13">
        <v>78.31</v>
      </c>
      <c r="K26" s="36">
        <f t="shared" si="0"/>
        <v>28.39</v>
      </c>
      <c r="L26" s="36">
        <f t="shared" si="1"/>
        <v>21.729999999999997</v>
      </c>
      <c r="M26" s="36">
        <f t="shared" si="2"/>
        <v>28.190000000000005</v>
      </c>
    </row>
    <row r="27" spans="1:13" ht="15">
      <c r="A27" s="35">
        <v>26</v>
      </c>
      <c r="B27" s="25">
        <v>37</v>
      </c>
      <c r="C27" s="25">
        <v>501324</v>
      </c>
      <c r="D27" s="8" t="s">
        <v>444</v>
      </c>
      <c r="E27" s="25">
        <v>1988</v>
      </c>
      <c r="F27" s="25" t="s">
        <v>3</v>
      </c>
      <c r="G27" s="25" t="s">
        <v>32</v>
      </c>
      <c r="H27" s="37">
        <v>28.45</v>
      </c>
      <c r="I27" s="25">
        <v>49.86</v>
      </c>
      <c r="J27" s="13">
        <v>78.32</v>
      </c>
      <c r="K27" s="36">
        <f t="shared" si="0"/>
        <v>28.45</v>
      </c>
      <c r="L27" s="36">
        <f t="shared" si="1"/>
        <v>21.41</v>
      </c>
      <c r="M27" s="36">
        <f t="shared" si="2"/>
        <v>28.459999999999994</v>
      </c>
    </row>
    <row r="28" spans="1:13" ht="15">
      <c r="A28" s="35">
        <v>27</v>
      </c>
      <c r="B28" s="25">
        <v>17</v>
      </c>
      <c r="C28" s="25">
        <v>380260</v>
      </c>
      <c r="D28" s="25" t="s">
        <v>194</v>
      </c>
      <c r="E28" s="25">
        <v>1979</v>
      </c>
      <c r="F28" s="25" t="s">
        <v>129</v>
      </c>
      <c r="G28" s="25" t="s">
        <v>35</v>
      </c>
      <c r="H28" s="37">
        <v>28.15</v>
      </c>
      <c r="I28" s="25">
        <v>49.94</v>
      </c>
      <c r="J28" s="13">
        <v>78.35</v>
      </c>
      <c r="K28" s="36">
        <f t="shared" si="0"/>
        <v>28.15</v>
      </c>
      <c r="L28" s="36">
        <f t="shared" si="1"/>
        <v>21.79</v>
      </c>
      <c r="M28" s="36">
        <f t="shared" si="2"/>
        <v>28.409999999999997</v>
      </c>
    </row>
    <row r="29" spans="1:13" ht="15">
      <c r="A29" s="35">
        <v>28</v>
      </c>
      <c r="B29" s="25">
        <v>32</v>
      </c>
      <c r="C29" s="25">
        <v>532431</v>
      </c>
      <c r="D29" s="25" t="s">
        <v>223</v>
      </c>
      <c r="E29" s="25">
        <v>1977</v>
      </c>
      <c r="F29" s="25" t="s">
        <v>11</v>
      </c>
      <c r="G29" s="25" t="s">
        <v>34</v>
      </c>
      <c r="H29" s="37">
        <v>28.32</v>
      </c>
      <c r="I29" s="25">
        <v>50.32</v>
      </c>
      <c r="J29" s="13">
        <v>78.37</v>
      </c>
      <c r="K29" s="36">
        <f t="shared" si="0"/>
        <v>28.32</v>
      </c>
      <c r="L29" s="36">
        <f t="shared" si="1"/>
        <v>22</v>
      </c>
      <c r="M29" s="36">
        <f t="shared" si="2"/>
        <v>28.050000000000004</v>
      </c>
    </row>
    <row r="30" spans="1:13" ht="15">
      <c r="A30" s="35">
        <v>29</v>
      </c>
      <c r="B30" s="25">
        <v>43</v>
      </c>
      <c r="C30" s="25">
        <v>534959</v>
      </c>
      <c r="D30" s="25" t="s">
        <v>261</v>
      </c>
      <c r="E30" s="25">
        <v>1985</v>
      </c>
      <c r="F30" s="25" t="s">
        <v>11</v>
      </c>
      <c r="G30" s="25" t="s">
        <v>35</v>
      </c>
      <c r="H30" s="37">
        <v>28.33</v>
      </c>
      <c r="I30" s="25">
        <v>50.21</v>
      </c>
      <c r="J30" s="13">
        <v>78.4</v>
      </c>
      <c r="K30" s="36">
        <f t="shared" si="0"/>
        <v>28.33</v>
      </c>
      <c r="L30" s="36">
        <f t="shared" si="1"/>
        <v>21.880000000000003</v>
      </c>
      <c r="M30" s="36">
        <f t="shared" si="2"/>
        <v>28.190000000000005</v>
      </c>
    </row>
    <row r="31" spans="1:13" ht="15">
      <c r="A31" s="35">
        <v>30</v>
      </c>
      <c r="B31" s="25">
        <v>34</v>
      </c>
      <c r="C31" s="25">
        <v>50600</v>
      </c>
      <c r="D31" s="25" t="s">
        <v>376</v>
      </c>
      <c r="E31" s="25">
        <v>1978</v>
      </c>
      <c r="F31" s="25" t="s">
        <v>5</v>
      </c>
      <c r="G31" s="25" t="s">
        <v>35</v>
      </c>
      <c r="H31" s="37">
        <v>28.27</v>
      </c>
      <c r="I31" s="25">
        <v>50.21</v>
      </c>
      <c r="J31" s="13">
        <v>78.45</v>
      </c>
      <c r="K31" s="36">
        <f t="shared" si="0"/>
        <v>28.27</v>
      </c>
      <c r="L31" s="36">
        <f t="shared" si="1"/>
        <v>21.94</v>
      </c>
      <c r="M31" s="36">
        <f t="shared" si="2"/>
        <v>28.240000000000002</v>
      </c>
    </row>
    <row r="32" spans="1:13" ht="15">
      <c r="A32" s="35">
        <v>31</v>
      </c>
      <c r="B32" s="25">
        <v>31</v>
      </c>
      <c r="C32" s="25">
        <v>510890</v>
      </c>
      <c r="D32" s="25" t="s">
        <v>195</v>
      </c>
      <c r="E32" s="25">
        <v>1981</v>
      </c>
      <c r="F32" s="25" t="s">
        <v>8</v>
      </c>
      <c r="G32" s="25" t="s">
        <v>33</v>
      </c>
      <c r="H32" s="37">
        <v>28.37</v>
      </c>
      <c r="I32" s="25">
        <v>50.12</v>
      </c>
      <c r="J32" s="13">
        <v>78.5</v>
      </c>
      <c r="K32" s="36">
        <f t="shared" si="0"/>
        <v>28.37</v>
      </c>
      <c r="L32" s="36">
        <f t="shared" si="1"/>
        <v>21.749999999999996</v>
      </c>
      <c r="M32" s="36">
        <f t="shared" si="2"/>
        <v>28.380000000000003</v>
      </c>
    </row>
    <row r="33" spans="1:13" ht="15">
      <c r="A33" s="35">
        <v>32</v>
      </c>
      <c r="B33" s="25">
        <v>41</v>
      </c>
      <c r="C33" s="25">
        <v>511634</v>
      </c>
      <c r="D33" s="3" t="s">
        <v>331</v>
      </c>
      <c r="E33" s="25">
        <v>1989</v>
      </c>
      <c r="F33" s="25" t="s">
        <v>8</v>
      </c>
      <c r="G33" s="25" t="s">
        <v>281</v>
      </c>
      <c r="H33" s="37">
        <v>28.36</v>
      </c>
      <c r="I33" s="25">
        <v>50.1</v>
      </c>
      <c r="J33" s="13">
        <v>78.52</v>
      </c>
      <c r="K33" s="36">
        <f t="shared" si="0"/>
        <v>28.36</v>
      </c>
      <c r="L33" s="36">
        <f t="shared" si="1"/>
        <v>21.740000000000002</v>
      </c>
      <c r="M33" s="36">
        <f t="shared" si="2"/>
        <v>28.419999999999995</v>
      </c>
    </row>
    <row r="34" spans="1:13" ht="15">
      <c r="A34" s="35">
        <v>33</v>
      </c>
      <c r="B34" s="25">
        <v>48</v>
      </c>
      <c r="C34" s="25">
        <v>102961</v>
      </c>
      <c r="D34" s="3" t="s">
        <v>290</v>
      </c>
      <c r="E34" s="25">
        <v>1985</v>
      </c>
      <c r="F34" s="25" t="s">
        <v>9</v>
      </c>
      <c r="G34" s="25" t="s">
        <v>33</v>
      </c>
      <c r="H34" s="37">
        <v>28.36</v>
      </c>
      <c r="I34" s="25">
        <v>50.24</v>
      </c>
      <c r="J34" s="13">
        <v>78.54</v>
      </c>
      <c r="K34" s="36">
        <f aca="true" t="shared" si="3" ref="K34:K63">+H34</f>
        <v>28.36</v>
      </c>
      <c r="L34" s="36">
        <f aca="true" t="shared" si="4" ref="L34:L63">+I34-H34</f>
        <v>21.880000000000003</v>
      </c>
      <c r="M34" s="36">
        <f aca="true" t="shared" si="5" ref="M34:M63">+J34-I34</f>
        <v>28.300000000000004</v>
      </c>
    </row>
    <row r="35" spans="1:13" ht="15">
      <c r="A35" s="35">
        <v>34</v>
      </c>
      <c r="B35" s="25">
        <v>38</v>
      </c>
      <c r="C35" s="25">
        <v>531799</v>
      </c>
      <c r="D35" s="25" t="s">
        <v>387</v>
      </c>
      <c r="E35" s="25">
        <v>1989</v>
      </c>
      <c r="F35" s="25" t="s">
        <v>11</v>
      </c>
      <c r="G35" s="25"/>
      <c r="H35" s="37">
        <v>28.43</v>
      </c>
      <c r="I35" s="25">
        <v>50.2</v>
      </c>
      <c r="J35" s="13">
        <v>78.55</v>
      </c>
      <c r="K35" s="36">
        <f t="shared" si="3"/>
        <v>28.43</v>
      </c>
      <c r="L35" s="36">
        <f t="shared" si="4"/>
        <v>21.770000000000003</v>
      </c>
      <c r="M35" s="36">
        <f t="shared" si="5"/>
        <v>28.349999999999994</v>
      </c>
    </row>
    <row r="36" spans="1:13" ht="15">
      <c r="A36" s="35">
        <v>35</v>
      </c>
      <c r="B36" s="25">
        <v>22</v>
      </c>
      <c r="C36" s="25">
        <v>292056</v>
      </c>
      <c r="D36" s="8" t="s">
        <v>438</v>
      </c>
      <c r="E36" s="25">
        <v>1979</v>
      </c>
      <c r="F36" s="25" t="s">
        <v>10</v>
      </c>
      <c r="G36" s="25" t="s">
        <v>32</v>
      </c>
      <c r="H36" s="37">
        <v>28.53</v>
      </c>
      <c r="I36" s="25">
        <v>50.42</v>
      </c>
      <c r="J36" s="13">
        <v>78.64</v>
      </c>
      <c r="K36" s="36">
        <f t="shared" si="3"/>
        <v>28.53</v>
      </c>
      <c r="L36" s="36">
        <f t="shared" si="4"/>
        <v>21.89</v>
      </c>
      <c r="M36" s="36">
        <f t="shared" si="5"/>
        <v>28.22</v>
      </c>
    </row>
    <row r="37" spans="1:13" ht="15">
      <c r="A37" s="35">
        <v>36</v>
      </c>
      <c r="B37" s="25">
        <v>30</v>
      </c>
      <c r="C37" s="25">
        <v>191746</v>
      </c>
      <c r="D37" s="3" t="s">
        <v>289</v>
      </c>
      <c r="E37" s="25">
        <v>1981</v>
      </c>
      <c r="F37" s="25" t="s">
        <v>1</v>
      </c>
      <c r="G37" s="25" t="s">
        <v>34</v>
      </c>
      <c r="H37" s="37">
        <v>28.44</v>
      </c>
      <c r="I37" s="25">
        <v>50.51</v>
      </c>
      <c r="J37" s="13">
        <v>78.66</v>
      </c>
      <c r="K37" s="36">
        <f t="shared" si="3"/>
        <v>28.44</v>
      </c>
      <c r="L37" s="36">
        <f t="shared" si="4"/>
        <v>22.069999999999997</v>
      </c>
      <c r="M37" s="36">
        <f t="shared" si="5"/>
        <v>28.15</v>
      </c>
    </row>
    <row r="38" spans="1:13" ht="15">
      <c r="A38" s="35">
        <v>37</v>
      </c>
      <c r="B38" s="25">
        <v>59</v>
      </c>
      <c r="C38" s="25">
        <v>293006</v>
      </c>
      <c r="D38" s="3" t="s">
        <v>307</v>
      </c>
      <c r="E38" s="25">
        <v>1984</v>
      </c>
      <c r="F38" s="25" t="s">
        <v>10</v>
      </c>
      <c r="G38" s="25" t="s">
        <v>33</v>
      </c>
      <c r="H38" s="37">
        <v>28.18</v>
      </c>
      <c r="I38" s="25">
        <v>50.26</v>
      </c>
      <c r="J38" s="13">
        <v>78.75</v>
      </c>
      <c r="K38" s="36">
        <f t="shared" si="3"/>
        <v>28.18</v>
      </c>
      <c r="L38" s="36">
        <f t="shared" si="4"/>
        <v>22.08</v>
      </c>
      <c r="M38" s="36">
        <f t="shared" si="5"/>
        <v>28.490000000000002</v>
      </c>
    </row>
    <row r="39" spans="1:13" ht="15">
      <c r="A39" s="35">
        <v>37</v>
      </c>
      <c r="B39" s="25">
        <v>29</v>
      </c>
      <c r="C39" s="25">
        <v>51159</v>
      </c>
      <c r="D39" s="8" t="s">
        <v>441</v>
      </c>
      <c r="E39" s="25">
        <v>1985</v>
      </c>
      <c r="F39" s="25" t="s">
        <v>5</v>
      </c>
      <c r="G39" s="25" t="s">
        <v>426</v>
      </c>
      <c r="H39" s="37">
        <v>28.22</v>
      </c>
      <c r="I39" s="25">
        <v>50.27</v>
      </c>
      <c r="J39" s="13">
        <v>78.75</v>
      </c>
      <c r="K39" s="36">
        <f t="shared" si="3"/>
        <v>28.22</v>
      </c>
      <c r="L39" s="36">
        <f t="shared" si="4"/>
        <v>22.050000000000004</v>
      </c>
      <c r="M39" s="36">
        <f t="shared" si="5"/>
        <v>28.479999999999997</v>
      </c>
    </row>
    <row r="40" spans="1:13" ht="15">
      <c r="A40" s="35">
        <v>39</v>
      </c>
      <c r="B40" s="25">
        <v>45</v>
      </c>
      <c r="C40" s="25">
        <v>150644</v>
      </c>
      <c r="D40" s="8" t="s">
        <v>446</v>
      </c>
      <c r="E40" s="25">
        <v>1986</v>
      </c>
      <c r="F40" s="25" t="s">
        <v>4</v>
      </c>
      <c r="G40" s="25" t="s">
        <v>37</v>
      </c>
      <c r="H40" s="37">
        <v>28.41</v>
      </c>
      <c r="I40" s="25">
        <v>50.56</v>
      </c>
      <c r="J40" s="13">
        <v>78.76</v>
      </c>
      <c r="K40" s="36">
        <f t="shared" si="3"/>
        <v>28.41</v>
      </c>
      <c r="L40" s="36">
        <f t="shared" si="4"/>
        <v>22.150000000000002</v>
      </c>
      <c r="M40" s="36">
        <f t="shared" si="5"/>
        <v>28.200000000000003</v>
      </c>
    </row>
    <row r="41" spans="1:13" ht="15">
      <c r="A41" s="35">
        <v>40</v>
      </c>
      <c r="B41" s="25">
        <v>25</v>
      </c>
      <c r="C41" s="25">
        <v>50742</v>
      </c>
      <c r="D41" s="25" t="s">
        <v>372</v>
      </c>
      <c r="E41" s="25">
        <v>1980</v>
      </c>
      <c r="F41" s="25" t="s">
        <v>5</v>
      </c>
      <c r="G41" s="25" t="s">
        <v>31</v>
      </c>
      <c r="H41" s="37">
        <v>28.39</v>
      </c>
      <c r="I41" s="25">
        <v>50.46</v>
      </c>
      <c r="J41" s="13">
        <v>78.78</v>
      </c>
      <c r="K41" s="36">
        <f t="shared" si="3"/>
        <v>28.39</v>
      </c>
      <c r="L41" s="36">
        <f t="shared" si="4"/>
        <v>22.07</v>
      </c>
      <c r="M41" s="36">
        <f t="shared" si="5"/>
        <v>28.32</v>
      </c>
    </row>
    <row r="42" spans="1:13" ht="15">
      <c r="A42" s="35">
        <v>41</v>
      </c>
      <c r="B42" s="25">
        <v>39</v>
      </c>
      <c r="C42" s="25">
        <v>202462</v>
      </c>
      <c r="D42" s="25" t="s">
        <v>248</v>
      </c>
      <c r="E42" s="25">
        <v>1987</v>
      </c>
      <c r="F42" s="25" t="s">
        <v>13</v>
      </c>
      <c r="G42" s="25" t="s">
        <v>36</v>
      </c>
      <c r="H42" s="37">
        <v>28.57</v>
      </c>
      <c r="I42" s="25">
        <v>50.63</v>
      </c>
      <c r="J42" s="13">
        <v>79</v>
      </c>
      <c r="K42" s="36">
        <f t="shared" si="3"/>
        <v>28.57</v>
      </c>
      <c r="L42" s="36">
        <f t="shared" si="4"/>
        <v>22.060000000000002</v>
      </c>
      <c r="M42" s="36">
        <f t="shared" si="5"/>
        <v>28.369999999999997</v>
      </c>
    </row>
    <row r="43" spans="1:13" ht="15">
      <c r="A43" s="35">
        <v>42</v>
      </c>
      <c r="B43" s="25">
        <v>40</v>
      </c>
      <c r="C43" s="25">
        <v>53853</v>
      </c>
      <c r="D43" s="8" t="s">
        <v>445</v>
      </c>
      <c r="E43" s="25">
        <v>1989</v>
      </c>
      <c r="F43" s="25" t="s">
        <v>5</v>
      </c>
      <c r="G43" s="25" t="s">
        <v>32</v>
      </c>
      <c r="H43" s="37">
        <v>28.43</v>
      </c>
      <c r="I43" s="25">
        <v>50.35</v>
      </c>
      <c r="J43" s="13">
        <v>79.07</v>
      </c>
      <c r="K43" s="36">
        <f t="shared" si="3"/>
        <v>28.43</v>
      </c>
      <c r="L43" s="36">
        <f t="shared" si="4"/>
        <v>21.92</v>
      </c>
      <c r="M43" s="36">
        <f t="shared" si="5"/>
        <v>28.71999999999999</v>
      </c>
    </row>
    <row r="44" spans="1:13" ht="15">
      <c r="A44" s="35">
        <v>43</v>
      </c>
      <c r="B44" s="36">
        <v>46</v>
      </c>
      <c r="C44" s="36">
        <v>560406</v>
      </c>
      <c r="D44" s="25" t="s">
        <v>373</v>
      </c>
      <c r="E44" s="36">
        <v>1980</v>
      </c>
      <c r="F44" s="36" t="s">
        <v>14</v>
      </c>
      <c r="G44" s="36" t="s">
        <v>37</v>
      </c>
      <c r="H44" s="16">
        <v>28.07</v>
      </c>
      <c r="I44" s="36">
        <v>50.48</v>
      </c>
      <c r="J44" s="13">
        <v>79.08</v>
      </c>
      <c r="K44" s="36">
        <f t="shared" si="3"/>
        <v>28.07</v>
      </c>
      <c r="L44" s="36">
        <f t="shared" si="4"/>
        <v>22.409999999999997</v>
      </c>
      <c r="M44" s="36">
        <f t="shared" si="5"/>
        <v>28.6</v>
      </c>
    </row>
    <row r="45" spans="1:13" ht="15">
      <c r="A45" s="35">
        <v>44</v>
      </c>
      <c r="B45" s="25">
        <v>36</v>
      </c>
      <c r="C45" s="25">
        <v>180534</v>
      </c>
      <c r="D45" s="25" t="s">
        <v>263</v>
      </c>
      <c r="E45" s="25">
        <v>1987</v>
      </c>
      <c r="F45" s="25" t="s">
        <v>18</v>
      </c>
      <c r="G45" s="25" t="s">
        <v>32</v>
      </c>
      <c r="H45" s="37">
        <v>28.41</v>
      </c>
      <c r="I45" s="25">
        <v>50.4</v>
      </c>
      <c r="J45" s="13">
        <v>79.13</v>
      </c>
      <c r="K45" s="36">
        <f t="shared" si="3"/>
        <v>28.41</v>
      </c>
      <c r="L45" s="36">
        <f t="shared" si="4"/>
        <v>21.99</v>
      </c>
      <c r="M45" s="36">
        <f t="shared" si="5"/>
        <v>28.729999999999997</v>
      </c>
    </row>
    <row r="46" spans="1:13" ht="15">
      <c r="A46" s="35">
        <v>45</v>
      </c>
      <c r="B46" s="25">
        <v>50</v>
      </c>
      <c r="C46" s="25">
        <v>930107</v>
      </c>
      <c r="D46" s="23" t="s">
        <v>460</v>
      </c>
      <c r="E46" s="25">
        <v>1990</v>
      </c>
      <c r="F46" s="25" t="s">
        <v>11</v>
      </c>
      <c r="G46" s="25" t="s">
        <v>33</v>
      </c>
      <c r="H46" s="37">
        <v>28.72</v>
      </c>
      <c r="I46" s="25">
        <v>50.57</v>
      </c>
      <c r="J46" s="13">
        <v>79.21</v>
      </c>
      <c r="K46" s="36">
        <f t="shared" si="3"/>
        <v>28.72</v>
      </c>
      <c r="L46" s="36">
        <f t="shared" si="4"/>
        <v>21.85</v>
      </c>
      <c r="M46" s="36">
        <f t="shared" si="5"/>
        <v>28.639999999999993</v>
      </c>
    </row>
    <row r="47" spans="1:13" ht="15">
      <c r="A47" s="35">
        <v>46</v>
      </c>
      <c r="B47" s="25">
        <v>51</v>
      </c>
      <c r="C47" s="25">
        <v>561032</v>
      </c>
      <c r="D47" s="23" t="s">
        <v>448</v>
      </c>
      <c r="E47" s="25">
        <v>1984</v>
      </c>
      <c r="F47" s="25" t="s">
        <v>14</v>
      </c>
      <c r="G47" s="25" t="s">
        <v>37</v>
      </c>
      <c r="H47" s="37">
        <v>28.67</v>
      </c>
      <c r="I47" s="25">
        <v>50.52</v>
      </c>
      <c r="J47" s="13">
        <v>79.22</v>
      </c>
      <c r="K47" s="36">
        <f t="shared" si="3"/>
        <v>28.67</v>
      </c>
      <c r="L47" s="36">
        <f t="shared" si="4"/>
        <v>21.85</v>
      </c>
      <c r="M47" s="36">
        <f t="shared" si="5"/>
        <v>28.699999999999996</v>
      </c>
    </row>
    <row r="48" spans="1:13" ht="15">
      <c r="A48" s="35">
        <v>47</v>
      </c>
      <c r="B48" s="25">
        <v>42</v>
      </c>
      <c r="C48" s="25">
        <v>102814</v>
      </c>
      <c r="D48" s="25" t="s">
        <v>374</v>
      </c>
      <c r="E48" s="25">
        <v>1984</v>
      </c>
      <c r="F48" s="25" t="s">
        <v>9</v>
      </c>
      <c r="G48" s="25" t="s">
        <v>32</v>
      </c>
      <c r="H48" s="37">
        <v>28.54</v>
      </c>
      <c r="I48" s="25">
        <v>50.66</v>
      </c>
      <c r="J48" s="13">
        <v>79.3</v>
      </c>
      <c r="K48" s="36">
        <f t="shared" si="3"/>
        <v>28.54</v>
      </c>
      <c r="L48" s="36">
        <f t="shared" si="4"/>
        <v>22.119999999999997</v>
      </c>
      <c r="M48" s="36">
        <f t="shared" si="5"/>
        <v>28.64</v>
      </c>
    </row>
    <row r="49" spans="1:13" ht="15">
      <c r="A49" s="35">
        <v>48</v>
      </c>
      <c r="B49" s="25">
        <v>54</v>
      </c>
      <c r="C49" s="25">
        <v>421954</v>
      </c>
      <c r="D49" s="3" t="s">
        <v>316</v>
      </c>
      <c r="E49" s="25">
        <v>1990</v>
      </c>
      <c r="F49" s="25" t="s">
        <v>15</v>
      </c>
      <c r="G49" s="25" t="s">
        <v>185</v>
      </c>
      <c r="H49" s="37">
        <v>28.81</v>
      </c>
      <c r="I49" s="25">
        <v>50.68</v>
      </c>
      <c r="J49" s="13">
        <v>79.74</v>
      </c>
      <c r="K49" s="36">
        <f t="shared" si="3"/>
        <v>28.81</v>
      </c>
      <c r="L49" s="36">
        <f t="shared" si="4"/>
        <v>21.87</v>
      </c>
      <c r="M49" s="36">
        <f t="shared" si="5"/>
        <v>29.059999999999995</v>
      </c>
    </row>
    <row r="50" spans="1:13" ht="15">
      <c r="A50" s="35">
        <v>49</v>
      </c>
      <c r="B50" s="25">
        <v>47</v>
      </c>
      <c r="C50" s="25">
        <v>421669</v>
      </c>
      <c r="D50" s="25" t="s">
        <v>246</v>
      </c>
      <c r="E50" s="25">
        <v>1987</v>
      </c>
      <c r="F50" s="25" t="s">
        <v>15</v>
      </c>
      <c r="G50" s="25" t="s">
        <v>33</v>
      </c>
      <c r="H50" s="37">
        <v>28.65</v>
      </c>
      <c r="I50" s="25">
        <v>51.27</v>
      </c>
      <c r="J50" s="13">
        <v>79.84</v>
      </c>
      <c r="K50" s="36">
        <f t="shared" si="3"/>
        <v>28.65</v>
      </c>
      <c r="L50" s="36">
        <f t="shared" si="4"/>
        <v>22.620000000000005</v>
      </c>
      <c r="M50" s="36">
        <f t="shared" si="5"/>
        <v>28.57</v>
      </c>
    </row>
    <row r="51" spans="1:13" ht="15">
      <c r="A51" s="35">
        <v>50</v>
      </c>
      <c r="B51" s="25">
        <v>53</v>
      </c>
      <c r="C51" s="25">
        <v>511529</v>
      </c>
      <c r="D51" s="3" t="s">
        <v>299</v>
      </c>
      <c r="E51" s="25">
        <v>1988</v>
      </c>
      <c r="F51" s="25" t="s">
        <v>8</v>
      </c>
      <c r="G51" s="25" t="s">
        <v>36</v>
      </c>
      <c r="H51" s="37">
        <v>28.78</v>
      </c>
      <c r="I51" s="25">
        <v>50.62</v>
      </c>
      <c r="J51" s="13">
        <v>79.87</v>
      </c>
      <c r="K51" s="36">
        <f t="shared" si="3"/>
        <v>28.78</v>
      </c>
      <c r="L51" s="36">
        <f t="shared" si="4"/>
        <v>21.839999999999996</v>
      </c>
      <c r="M51" s="36">
        <f t="shared" si="5"/>
        <v>29.250000000000007</v>
      </c>
    </row>
    <row r="52" spans="1:13" ht="15">
      <c r="A52" s="35">
        <v>51</v>
      </c>
      <c r="B52" s="25">
        <v>57</v>
      </c>
      <c r="C52" s="25">
        <v>511405</v>
      </c>
      <c r="D52" s="3" t="s">
        <v>321</v>
      </c>
      <c r="E52" s="25">
        <v>1987</v>
      </c>
      <c r="F52" s="25" t="s">
        <v>8</v>
      </c>
      <c r="G52" s="25" t="s">
        <v>281</v>
      </c>
      <c r="H52" s="37">
        <v>28.86</v>
      </c>
      <c r="I52" s="25">
        <v>51</v>
      </c>
      <c r="J52" s="13">
        <v>80.24</v>
      </c>
      <c r="K52" s="36">
        <f t="shared" si="3"/>
        <v>28.86</v>
      </c>
      <c r="L52" s="36">
        <f t="shared" si="4"/>
        <v>22.14</v>
      </c>
      <c r="M52" s="36">
        <f t="shared" si="5"/>
        <v>29.239999999999995</v>
      </c>
    </row>
    <row r="53" spans="1:13" ht="15">
      <c r="A53" s="35">
        <v>52</v>
      </c>
      <c r="B53" s="25">
        <v>44</v>
      </c>
      <c r="C53" s="25">
        <v>192746</v>
      </c>
      <c r="D53" s="3" t="s">
        <v>338</v>
      </c>
      <c r="E53" s="25">
        <v>1984</v>
      </c>
      <c r="F53" s="25" t="s">
        <v>1</v>
      </c>
      <c r="G53" s="25" t="s">
        <v>31</v>
      </c>
      <c r="H53" s="37">
        <v>28.37</v>
      </c>
      <c r="I53" s="25">
        <v>50.26</v>
      </c>
      <c r="J53" s="13">
        <v>80.29</v>
      </c>
      <c r="K53" s="36">
        <f t="shared" si="3"/>
        <v>28.37</v>
      </c>
      <c r="L53" s="36">
        <f t="shared" si="4"/>
        <v>21.889999999999997</v>
      </c>
      <c r="M53" s="36">
        <f t="shared" si="5"/>
        <v>30.03000000000001</v>
      </c>
    </row>
    <row r="54" spans="1:13" ht="15">
      <c r="A54" s="35">
        <v>53</v>
      </c>
      <c r="B54" s="36">
        <v>69</v>
      </c>
      <c r="C54" s="36">
        <v>102899</v>
      </c>
      <c r="D54" s="3" t="s">
        <v>322</v>
      </c>
      <c r="E54" s="36">
        <v>1984</v>
      </c>
      <c r="F54" s="36" t="s">
        <v>9</v>
      </c>
      <c r="G54" s="36" t="s">
        <v>33</v>
      </c>
      <c r="H54" s="16">
        <v>29.12</v>
      </c>
      <c r="I54" s="36">
        <v>51.24</v>
      </c>
      <c r="J54" s="13">
        <v>80.39</v>
      </c>
      <c r="K54" s="36">
        <f t="shared" si="3"/>
        <v>29.12</v>
      </c>
      <c r="L54" s="36">
        <f t="shared" si="4"/>
        <v>22.12</v>
      </c>
      <c r="M54" s="36">
        <f t="shared" si="5"/>
        <v>29.15</v>
      </c>
    </row>
    <row r="55" spans="1:13" ht="15">
      <c r="A55" s="35">
        <v>54</v>
      </c>
      <c r="B55" s="25">
        <v>65</v>
      </c>
      <c r="C55" s="25">
        <v>560447</v>
      </c>
      <c r="D55" s="25" t="s">
        <v>375</v>
      </c>
      <c r="E55" s="25">
        <v>1981</v>
      </c>
      <c r="F55" s="25" t="s">
        <v>14</v>
      </c>
      <c r="G55" s="25" t="s">
        <v>37</v>
      </c>
      <c r="H55" s="37">
        <v>28.96</v>
      </c>
      <c r="I55" s="25">
        <v>51.51</v>
      </c>
      <c r="J55" s="13">
        <v>80.71</v>
      </c>
      <c r="K55" s="36">
        <f t="shared" si="3"/>
        <v>28.96</v>
      </c>
      <c r="L55" s="36">
        <f t="shared" si="4"/>
        <v>22.549999999999997</v>
      </c>
      <c r="M55" s="36">
        <f t="shared" si="5"/>
        <v>29.199999999999996</v>
      </c>
    </row>
    <row r="56" spans="1:13" ht="15">
      <c r="A56" s="35">
        <v>55</v>
      </c>
      <c r="B56" s="25">
        <v>58</v>
      </c>
      <c r="C56" s="25">
        <v>532138</v>
      </c>
      <c r="D56" s="25" t="s">
        <v>245</v>
      </c>
      <c r="E56" s="25">
        <v>1989</v>
      </c>
      <c r="F56" s="25" t="s">
        <v>11</v>
      </c>
      <c r="G56" s="25" t="s">
        <v>33</v>
      </c>
      <c r="H56" s="37">
        <v>29.33</v>
      </c>
      <c r="I56" s="25">
        <v>52</v>
      </c>
      <c r="J56" s="13">
        <v>80.78</v>
      </c>
      <c r="K56" s="36">
        <f t="shared" si="3"/>
        <v>29.33</v>
      </c>
      <c r="L56" s="36">
        <f t="shared" si="4"/>
        <v>22.67</v>
      </c>
      <c r="M56" s="36">
        <f t="shared" si="5"/>
        <v>28.78</v>
      </c>
    </row>
    <row r="57" spans="1:13" ht="15">
      <c r="A57" s="35">
        <v>56</v>
      </c>
      <c r="B57" s="25">
        <v>52</v>
      </c>
      <c r="C57" s="25">
        <v>180570</v>
      </c>
      <c r="D57" s="25" t="s">
        <v>265</v>
      </c>
      <c r="E57" s="25">
        <v>1989</v>
      </c>
      <c r="F57" s="25" t="s">
        <v>18</v>
      </c>
      <c r="G57" s="25" t="s">
        <v>32</v>
      </c>
      <c r="H57" s="37">
        <v>28.74</v>
      </c>
      <c r="I57" s="25">
        <v>50.64</v>
      </c>
      <c r="J57" s="13">
        <v>81.08</v>
      </c>
      <c r="K57" s="36">
        <f t="shared" si="3"/>
        <v>28.74</v>
      </c>
      <c r="L57" s="36">
        <f t="shared" si="4"/>
        <v>21.900000000000002</v>
      </c>
      <c r="M57" s="36">
        <f t="shared" si="5"/>
        <v>30.439999999999998</v>
      </c>
    </row>
    <row r="58" spans="1:13" ht="15">
      <c r="A58" s="35">
        <v>57</v>
      </c>
      <c r="B58" s="25">
        <v>64</v>
      </c>
      <c r="C58" s="25">
        <v>150834</v>
      </c>
      <c r="D58" s="20" t="s">
        <v>451</v>
      </c>
      <c r="E58" s="25">
        <v>1989</v>
      </c>
      <c r="F58" s="25" t="s">
        <v>4</v>
      </c>
      <c r="G58" s="25"/>
      <c r="H58" s="37">
        <v>29.36</v>
      </c>
      <c r="I58" s="25">
        <v>52.08</v>
      </c>
      <c r="J58" s="13">
        <v>81.09</v>
      </c>
      <c r="K58" s="36">
        <f t="shared" si="3"/>
        <v>29.36</v>
      </c>
      <c r="L58" s="36">
        <f t="shared" si="4"/>
        <v>22.72</v>
      </c>
      <c r="M58" s="36">
        <f t="shared" si="5"/>
        <v>29.010000000000005</v>
      </c>
    </row>
    <row r="59" spans="1:13" ht="15">
      <c r="A59" s="35">
        <v>58</v>
      </c>
      <c r="B59" s="25">
        <v>68</v>
      </c>
      <c r="C59" s="25">
        <v>700724</v>
      </c>
      <c r="D59" s="25" t="s">
        <v>385</v>
      </c>
      <c r="E59" s="25">
        <v>1984</v>
      </c>
      <c r="F59" s="25" t="s">
        <v>2</v>
      </c>
      <c r="G59" s="25"/>
      <c r="H59" s="37">
        <v>29.54</v>
      </c>
      <c r="I59" s="25">
        <v>52.23</v>
      </c>
      <c r="J59" s="13">
        <v>81.54</v>
      </c>
      <c r="K59" s="36">
        <f t="shared" si="3"/>
        <v>29.54</v>
      </c>
      <c r="L59" s="36">
        <f t="shared" si="4"/>
        <v>22.689999999999998</v>
      </c>
      <c r="M59" s="36">
        <f t="shared" si="5"/>
        <v>29.31000000000001</v>
      </c>
    </row>
    <row r="60" spans="1:13" ht="15">
      <c r="A60" s="35">
        <v>59</v>
      </c>
      <c r="B60" s="25">
        <v>63</v>
      </c>
      <c r="C60" s="25">
        <v>30149</v>
      </c>
      <c r="D60" s="23" t="s">
        <v>450</v>
      </c>
      <c r="E60" s="25">
        <v>1980</v>
      </c>
      <c r="F60" s="25" t="s">
        <v>346</v>
      </c>
      <c r="G60" s="25"/>
      <c r="H60" s="37">
        <v>29.06</v>
      </c>
      <c r="I60" s="25">
        <v>51.99</v>
      </c>
      <c r="J60" s="13">
        <v>81.6</v>
      </c>
      <c r="K60" s="36">
        <f t="shared" si="3"/>
        <v>29.06</v>
      </c>
      <c r="L60" s="36">
        <f t="shared" si="4"/>
        <v>22.930000000000003</v>
      </c>
      <c r="M60" s="36">
        <f t="shared" si="5"/>
        <v>29.609999999999992</v>
      </c>
    </row>
    <row r="61" spans="1:13" ht="15">
      <c r="A61" s="35">
        <v>60</v>
      </c>
      <c r="B61" s="36">
        <v>70</v>
      </c>
      <c r="C61" s="36">
        <v>320244</v>
      </c>
      <c r="D61" s="23" t="s">
        <v>452</v>
      </c>
      <c r="E61" s="36">
        <v>1986</v>
      </c>
      <c r="F61" s="36" t="s">
        <v>427</v>
      </c>
      <c r="G61" s="36" t="s">
        <v>31</v>
      </c>
      <c r="H61" s="16">
        <v>29.7</v>
      </c>
      <c r="I61" s="36">
        <v>52.58</v>
      </c>
      <c r="J61" s="13">
        <v>82.13</v>
      </c>
      <c r="K61" s="36">
        <f t="shared" si="3"/>
        <v>29.7</v>
      </c>
      <c r="L61" s="36">
        <f t="shared" si="4"/>
        <v>22.88</v>
      </c>
      <c r="M61" s="36">
        <f t="shared" si="5"/>
        <v>29.549999999999997</v>
      </c>
    </row>
    <row r="62" spans="1:13" ht="15">
      <c r="A62" s="35">
        <v>61</v>
      </c>
      <c r="B62" s="25">
        <v>60</v>
      </c>
      <c r="C62" s="25">
        <v>320266</v>
      </c>
      <c r="D62" s="20" t="s">
        <v>449</v>
      </c>
      <c r="E62" s="25">
        <v>1988</v>
      </c>
      <c r="F62" s="25" t="s">
        <v>427</v>
      </c>
      <c r="G62" s="25"/>
      <c r="H62" s="37">
        <v>29.44</v>
      </c>
      <c r="I62" s="25">
        <v>53.04</v>
      </c>
      <c r="J62" s="13">
        <v>83</v>
      </c>
      <c r="K62" s="36">
        <f t="shared" si="3"/>
        <v>29.44</v>
      </c>
      <c r="L62" s="36">
        <f t="shared" si="4"/>
        <v>23.599999999999998</v>
      </c>
      <c r="M62" s="36">
        <f t="shared" si="5"/>
        <v>29.96</v>
      </c>
    </row>
    <row r="63" spans="1:13" ht="15">
      <c r="A63" s="35" t="s">
        <v>272</v>
      </c>
      <c r="B63" s="25">
        <v>67</v>
      </c>
      <c r="C63" s="25">
        <v>380292</v>
      </c>
      <c r="D63" s="25" t="s">
        <v>256</v>
      </c>
      <c r="E63" s="25">
        <v>1986</v>
      </c>
      <c r="F63" s="25" t="s">
        <v>129</v>
      </c>
      <c r="G63" s="25" t="s">
        <v>32</v>
      </c>
      <c r="H63" s="37">
        <v>28.57</v>
      </c>
      <c r="I63" s="25">
        <v>51.29</v>
      </c>
      <c r="J63" s="46">
        <v>80.59</v>
      </c>
      <c r="K63" s="36">
        <f t="shared" si="3"/>
        <v>28.57</v>
      </c>
      <c r="L63" s="36">
        <f t="shared" si="4"/>
        <v>22.72</v>
      </c>
      <c r="M63" s="36">
        <f t="shared" si="5"/>
        <v>29.300000000000004</v>
      </c>
    </row>
    <row r="64" spans="1:10" ht="15">
      <c r="A64" s="35" t="s">
        <v>382</v>
      </c>
      <c r="B64" s="25">
        <v>6</v>
      </c>
      <c r="C64" s="25">
        <v>50625</v>
      </c>
      <c r="D64" s="25" t="s">
        <v>196</v>
      </c>
      <c r="E64" s="25">
        <v>1978</v>
      </c>
      <c r="F64" s="25" t="s">
        <v>5</v>
      </c>
      <c r="G64" s="25" t="s">
        <v>32</v>
      </c>
      <c r="H64" s="37"/>
      <c r="I64" s="25"/>
      <c r="J64" s="13" t="s">
        <v>359</v>
      </c>
    </row>
    <row r="65" spans="1:10" ht="15">
      <c r="A65" s="35" t="s">
        <v>382</v>
      </c>
      <c r="B65" s="25">
        <v>66</v>
      </c>
      <c r="C65" s="25">
        <v>501076</v>
      </c>
      <c r="D65" s="3" t="s">
        <v>320</v>
      </c>
      <c r="E65" s="25">
        <v>1984</v>
      </c>
      <c r="F65" s="25" t="s">
        <v>3</v>
      </c>
      <c r="G65" s="25" t="s">
        <v>34</v>
      </c>
      <c r="H65" s="37"/>
      <c r="I65" s="25"/>
      <c r="J65" s="13" t="s">
        <v>359</v>
      </c>
    </row>
    <row r="66" spans="1:11" ht="15">
      <c r="A66" s="35" t="s">
        <v>7</v>
      </c>
      <c r="B66" s="25">
        <v>9</v>
      </c>
      <c r="C66" s="25">
        <v>192665</v>
      </c>
      <c r="D66" s="25" t="s">
        <v>198</v>
      </c>
      <c r="E66" s="25">
        <v>1984</v>
      </c>
      <c r="F66" s="25" t="s">
        <v>1</v>
      </c>
      <c r="G66" s="25" t="s">
        <v>33</v>
      </c>
      <c r="H66" s="37">
        <v>27.83</v>
      </c>
      <c r="I66" s="25"/>
      <c r="J66" s="13" t="s">
        <v>92</v>
      </c>
      <c r="K66" s="36">
        <f aca="true" t="shared" si="6" ref="K66:K71">+H66</f>
        <v>27.83</v>
      </c>
    </row>
    <row r="67" spans="1:12" ht="15">
      <c r="A67" s="35" t="s">
        <v>7</v>
      </c>
      <c r="B67" s="25">
        <v>49</v>
      </c>
      <c r="C67" s="25">
        <v>51258</v>
      </c>
      <c r="D67" s="23" t="s">
        <v>447</v>
      </c>
      <c r="E67" s="25">
        <v>1986</v>
      </c>
      <c r="F67" s="25" t="s">
        <v>5</v>
      </c>
      <c r="G67" s="25" t="s">
        <v>35</v>
      </c>
      <c r="H67" s="37">
        <v>28.6</v>
      </c>
      <c r="I67" s="25">
        <v>51.98</v>
      </c>
      <c r="J67" s="13" t="s">
        <v>92</v>
      </c>
      <c r="K67" s="36">
        <f t="shared" si="6"/>
        <v>28.6</v>
      </c>
      <c r="L67" s="36">
        <f>+I67-H67</f>
        <v>23.379999999999995</v>
      </c>
    </row>
    <row r="68" spans="1:12" ht="15">
      <c r="A68" s="35" t="s">
        <v>7</v>
      </c>
      <c r="B68" s="25">
        <v>55</v>
      </c>
      <c r="C68" s="25">
        <v>102263</v>
      </c>
      <c r="D68" s="3" t="s">
        <v>302</v>
      </c>
      <c r="E68" s="25">
        <v>1981</v>
      </c>
      <c r="F68" s="25" t="s">
        <v>9</v>
      </c>
      <c r="G68" s="25" t="s">
        <v>32</v>
      </c>
      <c r="H68" s="37">
        <v>28.9</v>
      </c>
      <c r="I68" s="25">
        <v>50.99</v>
      </c>
      <c r="J68" s="13" t="s">
        <v>92</v>
      </c>
      <c r="K68" s="36">
        <f t="shared" si="6"/>
        <v>28.9</v>
      </c>
      <c r="L68" s="36">
        <f>+I68-H68</f>
        <v>22.090000000000003</v>
      </c>
    </row>
    <row r="69" spans="1:12" ht="15">
      <c r="A69" s="35" t="s">
        <v>7</v>
      </c>
      <c r="B69" s="25">
        <v>56</v>
      </c>
      <c r="C69" s="25">
        <v>100558</v>
      </c>
      <c r="D69" s="25" t="s">
        <v>287</v>
      </c>
      <c r="E69" s="25">
        <v>1989</v>
      </c>
      <c r="F69" s="25" t="s">
        <v>9</v>
      </c>
      <c r="G69" s="25" t="s">
        <v>34</v>
      </c>
      <c r="H69" s="37">
        <v>29.3</v>
      </c>
      <c r="I69" s="25">
        <v>52.01</v>
      </c>
      <c r="J69" s="13" t="s">
        <v>92</v>
      </c>
      <c r="K69" s="36">
        <f t="shared" si="6"/>
        <v>29.3</v>
      </c>
      <c r="L69" s="36">
        <f>+I69-H69</f>
        <v>22.709999999999997</v>
      </c>
    </row>
    <row r="70" spans="1:11" ht="15">
      <c r="A70" s="35" t="s">
        <v>7</v>
      </c>
      <c r="B70" s="25">
        <v>61</v>
      </c>
      <c r="C70" s="25">
        <v>292455</v>
      </c>
      <c r="D70" s="3" t="s">
        <v>295</v>
      </c>
      <c r="E70" s="25">
        <v>1982</v>
      </c>
      <c r="F70" s="25" t="s">
        <v>10</v>
      </c>
      <c r="G70" s="25" t="s">
        <v>32</v>
      </c>
      <c r="H70" s="37">
        <v>28.55</v>
      </c>
      <c r="I70" s="25"/>
      <c r="J70" s="13" t="s">
        <v>92</v>
      </c>
      <c r="K70" s="36">
        <f t="shared" si="6"/>
        <v>28.55</v>
      </c>
    </row>
    <row r="71" spans="1:12" ht="15">
      <c r="A71" s="35" t="s">
        <v>7</v>
      </c>
      <c r="B71" s="25">
        <v>62</v>
      </c>
      <c r="C71" s="25">
        <v>491129</v>
      </c>
      <c r="D71" s="3" t="s">
        <v>336</v>
      </c>
      <c r="E71" s="25">
        <v>1987</v>
      </c>
      <c r="F71" s="25" t="s">
        <v>12</v>
      </c>
      <c r="G71" s="25" t="s">
        <v>33</v>
      </c>
      <c r="H71" s="37">
        <v>28.66</v>
      </c>
      <c r="I71" s="25">
        <v>50.96</v>
      </c>
      <c r="J71" s="13" t="s">
        <v>92</v>
      </c>
      <c r="K71" s="36">
        <f t="shared" si="6"/>
        <v>28.66</v>
      </c>
      <c r="L71" s="36">
        <f>+I71-H71</f>
        <v>22.3</v>
      </c>
    </row>
    <row r="74" spans="1:6" ht="15">
      <c r="A74" s="47" t="s">
        <v>455</v>
      </c>
      <c r="B74" s="47"/>
      <c r="C74" s="47"/>
      <c r="D74" s="48" t="s">
        <v>456</v>
      </c>
      <c r="E74" s="48"/>
      <c r="F74" s="40" t="s">
        <v>457</v>
      </c>
    </row>
    <row r="77" ht="15">
      <c r="D77" s="23" t="s">
        <v>282</v>
      </c>
    </row>
    <row r="78" ht="15">
      <c r="D78" s="20" t="s">
        <v>179</v>
      </c>
    </row>
  </sheetData>
  <sheetProtection/>
  <mergeCells count="2">
    <mergeCell ref="A74:C74"/>
    <mergeCell ref="D74:E7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36" bestFit="1" customWidth="1"/>
    <col min="2" max="2" width="3.8515625" style="36" bestFit="1" customWidth="1"/>
    <col min="3" max="3" width="4.00390625" style="36" bestFit="1" customWidth="1"/>
    <col min="4" max="4" width="7.7109375" style="25" bestFit="1" customWidth="1"/>
    <col min="5" max="5" width="24.28125" style="36" bestFit="1" customWidth="1"/>
    <col min="6" max="6" width="5.140625" style="36" bestFit="1" customWidth="1"/>
    <col min="7" max="7" width="7.140625" style="36" bestFit="1" customWidth="1"/>
    <col min="8" max="8" width="10.28125" style="36" bestFit="1" customWidth="1"/>
    <col min="9" max="9" width="10.28125" style="43" bestFit="1" customWidth="1"/>
    <col min="10" max="10" width="6.8515625" style="36" bestFit="1" customWidth="1"/>
    <col min="11" max="11" width="9.140625" style="13" customWidth="1"/>
    <col min="12" max="15" width="9.140625" style="36" customWidth="1"/>
    <col min="16" max="16" width="9.140625" style="35" customWidth="1"/>
    <col min="17" max="16384" width="9.140625" style="36" customWidth="1"/>
  </cols>
  <sheetData>
    <row r="1" spans="1:18" s="31" customFormat="1" ht="15.75" thickBot="1">
      <c r="A1" s="31" t="s">
        <v>20</v>
      </c>
      <c r="B1" s="31" t="s">
        <v>461</v>
      </c>
      <c r="C1" s="31" t="s">
        <v>21</v>
      </c>
      <c r="D1" s="31" t="s">
        <v>22</v>
      </c>
      <c r="E1" s="32" t="s">
        <v>23</v>
      </c>
      <c r="F1" s="31" t="s">
        <v>24</v>
      </c>
      <c r="G1" s="31" t="s">
        <v>25</v>
      </c>
      <c r="H1" s="31" t="s">
        <v>26</v>
      </c>
      <c r="I1" s="42" t="s">
        <v>428</v>
      </c>
      <c r="J1" s="31" t="s">
        <v>27</v>
      </c>
      <c r="K1" s="31" t="s">
        <v>277</v>
      </c>
      <c r="L1" s="14" t="s">
        <v>0</v>
      </c>
      <c r="M1" s="32" t="s">
        <v>28</v>
      </c>
      <c r="N1" s="32" t="s">
        <v>29</v>
      </c>
      <c r="O1" s="32" t="s">
        <v>279</v>
      </c>
      <c r="P1" s="39" t="s">
        <v>429</v>
      </c>
      <c r="Q1" s="24" t="s">
        <v>190</v>
      </c>
      <c r="R1" s="34" t="s">
        <v>30</v>
      </c>
    </row>
    <row r="2" spans="1:17" ht="15.75" customHeight="1" thickTop="1">
      <c r="A2" s="35">
        <v>1</v>
      </c>
      <c r="B2" s="36">
        <v>1</v>
      </c>
      <c r="C2" s="25">
        <v>5</v>
      </c>
      <c r="D2" s="25">
        <v>534562</v>
      </c>
      <c r="E2" s="25" t="s">
        <v>207</v>
      </c>
      <c r="F2" s="25">
        <v>1984</v>
      </c>
      <c r="G2" s="25" t="s">
        <v>11</v>
      </c>
      <c r="H2" s="38" t="s">
        <v>34</v>
      </c>
      <c r="I2" s="44">
        <v>76.14</v>
      </c>
      <c r="J2" s="36">
        <v>105.88</v>
      </c>
      <c r="K2" s="25">
        <v>129.45</v>
      </c>
      <c r="L2" s="13">
        <v>157.67</v>
      </c>
      <c r="M2" s="36">
        <f aca="true" t="shared" si="0" ref="M2:M27">+J2-I2</f>
        <v>29.739999999999995</v>
      </c>
      <c r="N2" s="36">
        <f aca="true" t="shared" si="1" ref="N2:N27">+K2-J2</f>
        <v>23.569999999999993</v>
      </c>
      <c r="O2" s="36">
        <f aca="true" t="shared" si="2" ref="O2:O27">+L2-K2</f>
        <v>28.22</v>
      </c>
      <c r="P2" s="35">
        <f aca="true" t="shared" si="3" ref="P2:P28">+L2-I2</f>
        <v>81.52999999999999</v>
      </c>
      <c r="Q2" s="35">
        <v>100</v>
      </c>
    </row>
    <row r="3" spans="1:17" ht="15">
      <c r="A3" s="35">
        <v>2</v>
      </c>
      <c r="B3" s="36">
        <v>2</v>
      </c>
      <c r="C3" s="25">
        <v>2</v>
      </c>
      <c r="D3" s="25">
        <v>421483</v>
      </c>
      <c r="E3" s="25" t="s">
        <v>224</v>
      </c>
      <c r="F3" s="25">
        <v>1985</v>
      </c>
      <c r="G3" s="25" t="s">
        <v>15</v>
      </c>
      <c r="H3" s="38" t="s">
        <v>34</v>
      </c>
      <c r="I3" s="45">
        <v>76.5</v>
      </c>
      <c r="J3" s="36">
        <v>106.13</v>
      </c>
      <c r="K3" s="25">
        <v>129.76</v>
      </c>
      <c r="L3" s="13">
        <v>158.49</v>
      </c>
      <c r="M3" s="36">
        <f t="shared" si="0"/>
        <v>29.629999999999995</v>
      </c>
      <c r="N3" s="36">
        <f t="shared" si="1"/>
        <v>23.629999999999995</v>
      </c>
      <c r="O3" s="36">
        <f t="shared" si="2"/>
        <v>28.730000000000018</v>
      </c>
      <c r="P3" s="35">
        <f t="shared" si="3"/>
        <v>81.99000000000001</v>
      </c>
      <c r="Q3" s="35">
        <v>80</v>
      </c>
    </row>
    <row r="4" spans="1:17" ht="15">
      <c r="A4" s="35">
        <v>3</v>
      </c>
      <c r="B4" s="36">
        <v>6</v>
      </c>
      <c r="C4" s="25">
        <v>1</v>
      </c>
      <c r="D4" s="25">
        <v>53831</v>
      </c>
      <c r="E4" s="25" t="s">
        <v>202</v>
      </c>
      <c r="F4" s="25">
        <v>1989</v>
      </c>
      <c r="G4" s="25" t="s">
        <v>5</v>
      </c>
      <c r="H4" s="38" t="s">
        <v>32</v>
      </c>
      <c r="I4" s="45">
        <v>76.99</v>
      </c>
      <c r="J4" s="36">
        <v>106.92</v>
      </c>
      <c r="K4" s="25">
        <v>130.7</v>
      </c>
      <c r="L4" s="13">
        <v>158.91</v>
      </c>
      <c r="M4" s="36">
        <f t="shared" si="0"/>
        <v>29.930000000000007</v>
      </c>
      <c r="N4" s="36">
        <f t="shared" si="1"/>
        <v>23.779999999999987</v>
      </c>
      <c r="O4" s="36">
        <f t="shared" si="2"/>
        <v>28.210000000000008</v>
      </c>
      <c r="P4" s="35">
        <f t="shared" si="3"/>
        <v>81.92</v>
      </c>
      <c r="Q4" s="35">
        <v>60</v>
      </c>
    </row>
    <row r="5" spans="1:17" ht="15">
      <c r="A5" s="35">
        <v>4</v>
      </c>
      <c r="B5" s="36">
        <v>3</v>
      </c>
      <c r="C5" s="25">
        <v>10</v>
      </c>
      <c r="D5" s="25">
        <v>51215</v>
      </c>
      <c r="E5" s="3" t="s">
        <v>283</v>
      </c>
      <c r="F5" s="25">
        <v>1986</v>
      </c>
      <c r="G5" s="25" t="s">
        <v>5</v>
      </c>
      <c r="H5" s="38" t="s">
        <v>31</v>
      </c>
      <c r="I5" s="45">
        <v>76.73</v>
      </c>
      <c r="J5" s="36">
        <v>106.76</v>
      </c>
      <c r="K5" s="25">
        <v>130.49</v>
      </c>
      <c r="L5" s="13">
        <v>158.94</v>
      </c>
      <c r="M5" s="36">
        <f t="shared" si="0"/>
        <v>30.03</v>
      </c>
      <c r="N5" s="36">
        <f t="shared" si="1"/>
        <v>23.730000000000004</v>
      </c>
      <c r="O5" s="36">
        <f t="shared" si="2"/>
        <v>28.44999999999999</v>
      </c>
      <c r="P5" s="35">
        <f t="shared" si="3"/>
        <v>82.21</v>
      </c>
      <c r="Q5" s="35">
        <v>50</v>
      </c>
    </row>
    <row r="6" spans="1:17" ht="15">
      <c r="A6" s="35">
        <v>5</v>
      </c>
      <c r="B6" s="36">
        <v>3</v>
      </c>
      <c r="C6" s="25">
        <v>14</v>
      </c>
      <c r="D6" s="25">
        <v>421328</v>
      </c>
      <c r="E6" s="3" t="s">
        <v>386</v>
      </c>
      <c r="F6" s="25">
        <v>1982</v>
      </c>
      <c r="G6" s="25" t="s">
        <v>15</v>
      </c>
      <c r="H6" s="38" t="s">
        <v>34</v>
      </c>
      <c r="I6" s="45">
        <v>76.73</v>
      </c>
      <c r="J6" s="36">
        <v>106.65</v>
      </c>
      <c r="K6" s="25">
        <v>130.52</v>
      </c>
      <c r="L6" s="13">
        <v>159.04</v>
      </c>
      <c r="M6" s="36">
        <f t="shared" si="0"/>
        <v>29.92</v>
      </c>
      <c r="N6" s="36">
        <f t="shared" si="1"/>
        <v>23.870000000000005</v>
      </c>
      <c r="O6" s="36">
        <f t="shared" si="2"/>
        <v>28.519999999999982</v>
      </c>
      <c r="P6" s="35">
        <f t="shared" si="3"/>
        <v>82.30999999999999</v>
      </c>
      <c r="Q6" s="35">
        <v>45</v>
      </c>
    </row>
    <row r="7" spans="1:17" ht="15">
      <c r="A7" s="35">
        <v>6</v>
      </c>
      <c r="B7" s="36">
        <v>9</v>
      </c>
      <c r="C7" s="25">
        <v>11</v>
      </c>
      <c r="D7" s="25">
        <v>191423</v>
      </c>
      <c r="E7" s="23" t="s">
        <v>433</v>
      </c>
      <c r="F7" s="25">
        <v>1979</v>
      </c>
      <c r="G7" s="25" t="s">
        <v>1</v>
      </c>
      <c r="H7" s="38" t="s">
        <v>35</v>
      </c>
      <c r="I7" s="45">
        <v>77.34</v>
      </c>
      <c r="J7" s="36">
        <v>106.99</v>
      </c>
      <c r="K7" s="25">
        <v>130.94</v>
      </c>
      <c r="L7" s="13">
        <v>159.16</v>
      </c>
      <c r="M7" s="36">
        <f t="shared" si="0"/>
        <v>29.64999999999999</v>
      </c>
      <c r="N7" s="36">
        <f t="shared" si="1"/>
        <v>23.950000000000003</v>
      </c>
      <c r="O7" s="36">
        <f t="shared" si="2"/>
        <v>28.22</v>
      </c>
      <c r="P7" s="35">
        <f t="shared" si="3"/>
        <v>81.82</v>
      </c>
      <c r="Q7" s="35">
        <v>40</v>
      </c>
    </row>
    <row r="8" spans="1:17" ht="15">
      <c r="A8" s="35">
        <v>7</v>
      </c>
      <c r="B8" s="36">
        <v>5</v>
      </c>
      <c r="C8" s="25">
        <v>3</v>
      </c>
      <c r="D8" s="25">
        <v>292000</v>
      </c>
      <c r="E8" s="8" t="s">
        <v>430</v>
      </c>
      <c r="F8" s="25">
        <v>1979</v>
      </c>
      <c r="G8" s="25" t="s">
        <v>10</v>
      </c>
      <c r="H8" s="38" t="s">
        <v>31</v>
      </c>
      <c r="I8" s="45">
        <v>76.9</v>
      </c>
      <c r="J8" s="36">
        <v>106.81</v>
      </c>
      <c r="K8" s="25">
        <v>130.78</v>
      </c>
      <c r="L8" s="13">
        <v>159.3</v>
      </c>
      <c r="M8" s="36">
        <f t="shared" si="0"/>
        <v>29.909999999999997</v>
      </c>
      <c r="N8" s="36">
        <f t="shared" si="1"/>
        <v>23.97</v>
      </c>
      <c r="O8" s="36">
        <f t="shared" si="2"/>
        <v>28.52000000000001</v>
      </c>
      <c r="P8" s="35">
        <f t="shared" si="3"/>
        <v>82.4</v>
      </c>
      <c r="Q8" s="35">
        <v>36</v>
      </c>
    </row>
    <row r="9" spans="1:17" ht="15" customHeight="1">
      <c r="A9" s="35">
        <v>8</v>
      </c>
      <c r="B9" s="36">
        <v>18</v>
      </c>
      <c r="C9" s="25">
        <v>21</v>
      </c>
      <c r="D9" s="25">
        <v>191750</v>
      </c>
      <c r="E9" s="8" t="s">
        <v>437</v>
      </c>
      <c r="F9" s="25">
        <v>1981</v>
      </c>
      <c r="G9" s="25" t="s">
        <v>1</v>
      </c>
      <c r="H9" s="38" t="s">
        <v>35</v>
      </c>
      <c r="I9" s="45">
        <v>77.95</v>
      </c>
      <c r="J9" s="36">
        <v>107.39</v>
      </c>
      <c r="K9" s="25">
        <v>131.36</v>
      </c>
      <c r="L9" s="13">
        <v>159.46</v>
      </c>
      <c r="M9" s="23">
        <f t="shared" si="0"/>
        <v>29.439999999999998</v>
      </c>
      <c r="N9" s="36">
        <f t="shared" si="1"/>
        <v>23.970000000000013</v>
      </c>
      <c r="O9" s="23">
        <f t="shared" si="2"/>
        <v>28.099999999999994</v>
      </c>
      <c r="P9" s="35">
        <f t="shared" si="3"/>
        <v>81.51</v>
      </c>
      <c r="Q9" s="35">
        <v>32</v>
      </c>
    </row>
    <row r="10" spans="1:17" ht="15">
      <c r="A10" s="35">
        <v>9</v>
      </c>
      <c r="B10" s="36">
        <v>7</v>
      </c>
      <c r="C10" s="25">
        <v>8</v>
      </c>
      <c r="D10" s="25">
        <v>51007</v>
      </c>
      <c r="E10" s="8" t="s">
        <v>432</v>
      </c>
      <c r="F10" s="25">
        <v>1983</v>
      </c>
      <c r="G10" s="25" t="s">
        <v>5</v>
      </c>
      <c r="H10" s="38" t="s">
        <v>32</v>
      </c>
      <c r="I10" s="45">
        <v>77.03</v>
      </c>
      <c r="J10" s="36">
        <v>107.03</v>
      </c>
      <c r="K10" s="25">
        <v>130.95</v>
      </c>
      <c r="L10" s="13">
        <v>159.47</v>
      </c>
      <c r="M10" s="36">
        <f t="shared" si="0"/>
        <v>30</v>
      </c>
      <c r="N10" s="36">
        <f t="shared" si="1"/>
        <v>23.919999999999987</v>
      </c>
      <c r="O10" s="36">
        <f t="shared" si="2"/>
        <v>28.52000000000001</v>
      </c>
      <c r="P10" s="35">
        <f t="shared" si="3"/>
        <v>82.44</v>
      </c>
      <c r="Q10" s="35">
        <v>29</v>
      </c>
    </row>
    <row r="11" spans="1:17" ht="15">
      <c r="A11" s="35">
        <v>10</v>
      </c>
      <c r="B11" s="36">
        <v>11</v>
      </c>
      <c r="C11" s="25">
        <v>24</v>
      </c>
      <c r="D11" s="25">
        <v>420148</v>
      </c>
      <c r="E11" s="23" t="s">
        <v>439</v>
      </c>
      <c r="F11" s="25">
        <v>1975</v>
      </c>
      <c r="G11" s="25" t="s">
        <v>15</v>
      </c>
      <c r="H11" s="38" t="s">
        <v>34</v>
      </c>
      <c r="I11" s="45">
        <v>77.57</v>
      </c>
      <c r="J11" s="36">
        <v>107.56</v>
      </c>
      <c r="K11" s="25">
        <v>131.19</v>
      </c>
      <c r="L11" s="13">
        <v>159.59</v>
      </c>
      <c r="M11" s="36">
        <f t="shared" si="0"/>
        <v>29.99000000000001</v>
      </c>
      <c r="N11" s="36">
        <f t="shared" si="1"/>
        <v>23.629999999999995</v>
      </c>
      <c r="O11" s="36">
        <f t="shared" si="2"/>
        <v>28.400000000000006</v>
      </c>
      <c r="P11" s="35">
        <f t="shared" si="3"/>
        <v>82.02000000000001</v>
      </c>
      <c r="Q11" s="35">
        <v>26</v>
      </c>
    </row>
    <row r="12" spans="1:17" ht="15">
      <c r="A12" s="35">
        <v>11</v>
      </c>
      <c r="B12" s="36">
        <v>13</v>
      </c>
      <c r="C12" s="25">
        <v>15</v>
      </c>
      <c r="D12" s="25">
        <v>510030</v>
      </c>
      <c r="E12" s="3" t="s">
        <v>288</v>
      </c>
      <c r="F12" s="25">
        <v>1974</v>
      </c>
      <c r="G12" s="25" t="s">
        <v>8</v>
      </c>
      <c r="H12" s="38" t="s">
        <v>34</v>
      </c>
      <c r="I12" s="45">
        <v>77.63</v>
      </c>
      <c r="J12" s="36">
        <v>107.6</v>
      </c>
      <c r="K12" s="25">
        <v>131.2</v>
      </c>
      <c r="L12" s="13">
        <v>159.67</v>
      </c>
      <c r="M12" s="36">
        <f t="shared" si="0"/>
        <v>29.97</v>
      </c>
      <c r="N12" s="36">
        <f t="shared" si="1"/>
        <v>23.599999999999994</v>
      </c>
      <c r="O12" s="36">
        <f t="shared" si="2"/>
        <v>28.47</v>
      </c>
      <c r="P12" s="35">
        <f t="shared" si="3"/>
        <v>82.03999999999999</v>
      </c>
      <c r="Q12" s="35">
        <v>24</v>
      </c>
    </row>
    <row r="13" spans="1:17" ht="15">
      <c r="A13" s="35">
        <v>12</v>
      </c>
      <c r="B13" s="36">
        <v>26</v>
      </c>
      <c r="C13" s="25">
        <v>37</v>
      </c>
      <c r="D13" s="25">
        <v>501324</v>
      </c>
      <c r="E13" s="8" t="s">
        <v>444</v>
      </c>
      <c r="F13" s="25">
        <v>1988</v>
      </c>
      <c r="G13" s="25" t="s">
        <v>3</v>
      </c>
      <c r="H13" s="38" t="s">
        <v>32</v>
      </c>
      <c r="I13" s="45">
        <v>78.32</v>
      </c>
      <c r="J13" s="36">
        <v>107.91</v>
      </c>
      <c r="K13" s="25">
        <v>131.4</v>
      </c>
      <c r="L13" s="13">
        <v>159.76</v>
      </c>
      <c r="M13" s="36">
        <f t="shared" si="0"/>
        <v>29.590000000000003</v>
      </c>
      <c r="N13" s="36">
        <f t="shared" si="1"/>
        <v>23.49000000000001</v>
      </c>
      <c r="O13" s="36">
        <f t="shared" si="2"/>
        <v>28.359999999999985</v>
      </c>
      <c r="P13" s="20">
        <f t="shared" si="3"/>
        <v>81.44</v>
      </c>
      <c r="Q13" s="35">
        <v>22</v>
      </c>
    </row>
    <row r="14" spans="1:17" ht="15">
      <c r="A14" s="35">
        <v>13</v>
      </c>
      <c r="B14" s="36">
        <v>14</v>
      </c>
      <c r="C14" s="25">
        <v>18</v>
      </c>
      <c r="D14" s="25">
        <v>511352</v>
      </c>
      <c r="E14" s="3" t="s">
        <v>340</v>
      </c>
      <c r="F14" s="25">
        <v>1986</v>
      </c>
      <c r="G14" s="25" t="s">
        <v>8</v>
      </c>
      <c r="H14" s="38" t="s">
        <v>31</v>
      </c>
      <c r="I14" s="45">
        <v>77.81</v>
      </c>
      <c r="J14" s="36">
        <v>107.44</v>
      </c>
      <c r="K14" s="25">
        <v>131.34</v>
      </c>
      <c r="L14" s="13">
        <v>159.77</v>
      </c>
      <c r="M14" s="36">
        <f t="shared" si="0"/>
        <v>29.629999999999995</v>
      </c>
      <c r="N14" s="36">
        <f t="shared" si="1"/>
        <v>23.900000000000006</v>
      </c>
      <c r="O14" s="36">
        <f t="shared" si="2"/>
        <v>28.430000000000007</v>
      </c>
      <c r="P14" s="35">
        <f t="shared" si="3"/>
        <v>81.96000000000001</v>
      </c>
      <c r="Q14" s="35">
        <v>20</v>
      </c>
    </row>
    <row r="15" spans="1:17" ht="15">
      <c r="A15" s="35">
        <v>14</v>
      </c>
      <c r="B15" s="36">
        <v>8</v>
      </c>
      <c r="C15" s="25">
        <v>7</v>
      </c>
      <c r="D15" s="25">
        <v>292120</v>
      </c>
      <c r="E15" s="8" t="s">
        <v>431</v>
      </c>
      <c r="F15" s="25">
        <v>1979</v>
      </c>
      <c r="G15" s="25" t="s">
        <v>10</v>
      </c>
      <c r="H15" s="38" t="s">
        <v>31</v>
      </c>
      <c r="I15" s="45">
        <v>77.31</v>
      </c>
      <c r="J15" s="36">
        <v>107.48</v>
      </c>
      <c r="K15" s="25">
        <v>131.32</v>
      </c>
      <c r="L15" s="13">
        <v>159.78</v>
      </c>
      <c r="M15" s="36">
        <f t="shared" si="0"/>
        <v>30.17</v>
      </c>
      <c r="N15" s="36">
        <f t="shared" si="1"/>
        <v>23.83999999999999</v>
      </c>
      <c r="O15" s="36">
        <f t="shared" si="2"/>
        <v>28.460000000000008</v>
      </c>
      <c r="P15" s="35">
        <f t="shared" si="3"/>
        <v>82.47</v>
      </c>
      <c r="Q15" s="35">
        <v>18</v>
      </c>
    </row>
    <row r="16" spans="1:17" ht="15">
      <c r="A16" s="35">
        <v>15</v>
      </c>
      <c r="B16" s="36">
        <v>10</v>
      </c>
      <c r="C16" s="25">
        <v>19</v>
      </c>
      <c r="D16" s="25">
        <v>192506</v>
      </c>
      <c r="E16" s="25" t="s">
        <v>209</v>
      </c>
      <c r="F16" s="25">
        <v>1984</v>
      </c>
      <c r="G16" s="25" t="s">
        <v>1</v>
      </c>
      <c r="H16" s="38" t="s">
        <v>31</v>
      </c>
      <c r="I16" s="45">
        <v>77.48</v>
      </c>
      <c r="J16" s="36">
        <v>107.51</v>
      </c>
      <c r="K16" s="25">
        <v>131.4</v>
      </c>
      <c r="L16" s="13">
        <v>159.95</v>
      </c>
      <c r="M16" s="36">
        <f t="shared" si="0"/>
        <v>30.03</v>
      </c>
      <c r="N16" s="36">
        <f t="shared" si="1"/>
        <v>23.89</v>
      </c>
      <c r="O16" s="36">
        <f t="shared" si="2"/>
        <v>28.549999999999983</v>
      </c>
      <c r="P16" s="35">
        <f t="shared" si="3"/>
        <v>82.46999999999998</v>
      </c>
      <c r="Q16" s="35">
        <v>16</v>
      </c>
    </row>
    <row r="17" spans="1:17" ht="15">
      <c r="A17" s="35">
        <v>16</v>
      </c>
      <c r="B17" s="36">
        <v>16</v>
      </c>
      <c r="C17" s="25">
        <v>26</v>
      </c>
      <c r="D17" s="25">
        <v>150398</v>
      </c>
      <c r="E17" s="25" t="s">
        <v>231</v>
      </c>
      <c r="F17" s="25">
        <v>1980</v>
      </c>
      <c r="G17" s="25" t="s">
        <v>4</v>
      </c>
      <c r="H17" s="38" t="s">
        <v>37</v>
      </c>
      <c r="I17" s="45">
        <v>77.85</v>
      </c>
      <c r="J17" s="36">
        <v>107.9</v>
      </c>
      <c r="K17" s="25">
        <v>131.64</v>
      </c>
      <c r="L17" s="13">
        <v>160.01</v>
      </c>
      <c r="M17" s="36">
        <f t="shared" si="0"/>
        <v>30.05000000000001</v>
      </c>
      <c r="N17" s="36">
        <f t="shared" si="1"/>
        <v>23.73999999999998</v>
      </c>
      <c r="O17" s="36">
        <f t="shared" si="2"/>
        <v>28.370000000000005</v>
      </c>
      <c r="P17" s="35">
        <f t="shared" si="3"/>
        <v>82.16</v>
      </c>
      <c r="Q17" s="35">
        <v>15</v>
      </c>
    </row>
    <row r="18" spans="1:17" ht="15">
      <c r="A18" s="35">
        <v>17</v>
      </c>
      <c r="B18" s="36">
        <v>22</v>
      </c>
      <c r="C18" s="25">
        <v>27</v>
      </c>
      <c r="D18" s="25">
        <v>101895</v>
      </c>
      <c r="E18" s="8" t="s">
        <v>440</v>
      </c>
      <c r="F18" s="25">
        <v>1979</v>
      </c>
      <c r="G18" s="25" t="s">
        <v>9</v>
      </c>
      <c r="H18" s="38" t="s">
        <v>33</v>
      </c>
      <c r="I18" s="45">
        <v>78.18</v>
      </c>
      <c r="J18" s="36">
        <v>107.83</v>
      </c>
      <c r="K18" s="25">
        <v>131.3</v>
      </c>
      <c r="L18" s="13">
        <v>160.03</v>
      </c>
      <c r="M18" s="36">
        <f t="shared" si="0"/>
        <v>29.64999999999999</v>
      </c>
      <c r="N18" s="23">
        <f t="shared" si="1"/>
        <v>23.470000000000013</v>
      </c>
      <c r="O18" s="36">
        <f t="shared" si="2"/>
        <v>28.72999999999999</v>
      </c>
      <c r="P18" s="35">
        <f t="shared" si="3"/>
        <v>81.85</v>
      </c>
      <c r="Q18" s="35">
        <v>14</v>
      </c>
    </row>
    <row r="19" spans="1:17" ht="15">
      <c r="A19" s="35">
        <v>18</v>
      </c>
      <c r="B19" s="36">
        <v>27</v>
      </c>
      <c r="C19" s="25">
        <v>17</v>
      </c>
      <c r="D19" s="25">
        <v>380260</v>
      </c>
      <c r="E19" s="25" t="s">
        <v>194</v>
      </c>
      <c r="F19" s="25">
        <v>1979</v>
      </c>
      <c r="G19" s="25" t="s">
        <v>129</v>
      </c>
      <c r="H19" s="38" t="s">
        <v>35</v>
      </c>
      <c r="I19" s="45">
        <v>78.35</v>
      </c>
      <c r="J19" s="36">
        <v>108.12</v>
      </c>
      <c r="K19" s="25">
        <v>131.61</v>
      </c>
      <c r="L19" s="13">
        <v>160.18</v>
      </c>
      <c r="M19" s="36">
        <f t="shared" si="0"/>
        <v>29.77000000000001</v>
      </c>
      <c r="N19" s="36">
        <f t="shared" si="1"/>
        <v>23.49000000000001</v>
      </c>
      <c r="O19" s="36">
        <f t="shared" si="2"/>
        <v>28.569999999999993</v>
      </c>
      <c r="P19" s="35">
        <f t="shared" si="3"/>
        <v>81.83000000000001</v>
      </c>
      <c r="Q19" s="35">
        <v>13</v>
      </c>
    </row>
    <row r="20" spans="1:17" ht="15">
      <c r="A20" s="35">
        <v>19</v>
      </c>
      <c r="B20" s="36">
        <v>14</v>
      </c>
      <c r="C20" s="25">
        <v>28</v>
      </c>
      <c r="D20" s="25">
        <v>201702</v>
      </c>
      <c r="E20" s="25" t="s">
        <v>193</v>
      </c>
      <c r="F20" s="25">
        <v>1984</v>
      </c>
      <c r="G20" s="25" t="s">
        <v>13</v>
      </c>
      <c r="H20" s="38" t="s">
        <v>32</v>
      </c>
      <c r="I20" s="45">
        <v>77.81</v>
      </c>
      <c r="J20" s="36">
        <v>108.13</v>
      </c>
      <c r="K20" s="25">
        <v>131.93</v>
      </c>
      <c r="L20" s="13">
        <v>160.2</v>
      </c>
      <c r="M20" s="36">
        <f t="shared" si="0"/>
        <v>30.319999999999993</v>
      </c>
      <c r="N20" s="36">
        <f t="shared" si="1"/>
        <v>23.80000000000001</v>
      </c>
      <c r="O20" s="36">
        <f t="shared" si="2"/>
        <v>28.269999999999982</v>
      </c>
      <c r="P20" s="35">
        <f t="shared" si="3"/>
        <v>82.38999999999999</v>
      </c>
      <c r="Q20" s="35">
        <v>12</v>
      </c>
    </row>
    <row r="21" spans="1:17" ht="15">
      <c r="A21" s="35">
        <v>20</v>
      </c>
      <c r="B21" s="36">
        <v>19</v>
      </c>
      <c r="C21" s="25">
        <v>12</v>
      </c>
      <c r="D21" s="25">
        <v>290693</v>
      </c>
      <c r="E21" s="23" t="s">
        <v>434</v>
      </c>
      <c r="F21" s="25">
        <v>1978</v>
      </c>
      <c r="G21" s="25" t="s">
        <v>10</v>
      </c>
      <c r="H21" s="38" t="s">
        <v>32</v>
      </c>
      <c r="I21" s="45">
        <v>78.04</v>
      </c>
      <c r="J21" s="36">
        <v>108.11</v>
      </c>
      <c r="K21" s="25">
        <v>131.73</v>
      </c>
      <c r="L21" s="13">
        <v>160.31</v>
      </c>
      <c r="M21" s="36">
        <f t="shared" si="0"/>
        <v>30.069999999999993</v>
      </c>
      <c r="N21" s="36">
        <f t="shared" si="1"/>
        <v>23.61999999999999</v>
      </c>
      <c r="O21" s="36">
        <f t="shared" si="2"/>
        <v>28.580000000000013</v>
      </c>
      <c r="P21" s="35">
        <f t="shared" si="3"/>
        <v>82.27</v>
      </c>
      <c r="Q21" s="35">
        <v>11</v>
      </c>
    </row>
    <row r="22" spans="1:17" ht="15">
      <c r="A22" s="35">
        <v>21</v>
      </c>
      <c r="B22" s="36">
        <v>17</v>
      </c>
      <c r="C22" s="25">
        <v>13</v>
      </c>
      <c r="D22" s="25">
        <v>510993</v>
      </c>
      <c r="E22" s="23" t="s">
        <v>435</v>
      </c>
      <c r="F22" s="25">
        <v>1983</v>
      </c>
      <c r="G22" s="25" t="s">
        <v>8</v>
      </c>
      <c r="H22" s="38" t="s">
        <v>32</v>
      </c>
      <c r="I22" s="45">
        <v>77.89</v>
      </c>
      <c r="J22" s="36">
        <v>108.03</v>
      </c>
      <c r="K22" s="25">
        <v>131.75</v>
      </c>
      <c r="L22" s="13">
        <v>160.51</v>
      </c>
      <c r="M22" s="36">
        <f t="shared" si="0"/>
        <v>30.14</v>
      </c>
      <c r="N22" s="36">
        <f t="shared" si="1"/>
        <v>23.72</v>
      </c>
      <c r="O22" s="36">
        <f t="shared" si="2"/>
        <v>28.75999999999999</v>
      </c>
      <c r="P22" s="35">
        <f t="shared" si="3"/>
        <v>82.61999999999999</v>
      </c>
      <c r="Q22" s="35">
        <v>10</v>
      </c>
    </row>
    <row r="23" spans="1:17" ht="15">
      <c r="A23" s="35">
        <v>22</v>
      </c>
      <c r="B23" s="36">
        <v>20</v>
      </c>
      <c r="C23" s="25">
        <v>35</v>
      </c>
      <c r="D23" s="25">
        <v>292967</v>
      </c>
      <c r="E23" s="8" t="s">
        <v>443</v>
      </c>
      <c r="F23" s="25">
        <v>1984</v>
      </c>
      <c r="G23" s="25" t="s">
        <v>10</v>
      </c>
      <c r="H23" s="38" t="s">
        <v>34</v>
      </c>
      <c r="I23" s="45">
        <v>78.05</v>
      </c>
      <c r="J23" s="36">
        <v>108.08</v>
      </c>
      <c r="K23" s="25">
        <v>131.93</v>
      </c>
      <c r="L23" s="13">
        <v>160.61</v>
      </c>
      <c r="M23" s="36">
        <f t="shared" si="0"/>
        <v>30.03</v>
      </c>
      <c r="N23" s="36">
        <f t="shared" si="1"/>
        <v>23.85000000000001</v>
      </c>
      <c r="O23" s="36">
        <f t="shared" si="2"/>
        <v>28.680000000000007</v>
      </c>
      <c r="P23" s="35">
        <f t="shared" si="3"/>
        <v>82.56000000000002</v>
      </c>
      <c r="Q23" s="35">
        <v>9</v>
      </c>
    </row>
    <row r="24" spans="1:17" ht="15">
      <c r="A24" s="35">
        <v>23</v>
      </c>
      <c r="B24" s="36">
        <v>29</v>
      </c>
      <c r="C24" s="25">
        <v>43</v>
      </c>
      <c r="D24" s="25">
        <v>534959</v>
      </c>
      <c r="E24" s="25" t="s">
        <v>261</v>
      </c>
      <c r="F24" s="25">
        <v>1985</v>
      </c>
      <c r="G24" s="25" t="s">
        <v>11</v>
      </c>
      <c r="H24" s="38" t="s">
        <v>35</v>
      </c>
      <c r="I24" s="45">
        <v>78.4</v>
      </c>
      <c r="J24" s="36">
        <v>108.47</v>
      </c>
      <c r="K24" s="25">
        <v>132.3</v>
      </c>
      <c r="L24" s="13">
        <v>161.13</v>
      </c>
      <c r="M24" s="36">
        <f t="shared" si="0"/>
        <v>30.069999999999993</v>
      </c>
      <c r="N24" s="36">
        <f t="shared" si="1"/>
        <v>23.830000000000013</v>
      </c>
      <c r="O24" s="36">
        <f t="shared" si="2"/>
        <v>28.829999999999984</v>
      </c>
      <c r="P24" s="35">
        <f t="shared" si="3"/>
        <v>82.72999999999999</v>
      </c>
      <c r="Q24" s="35">
        <v>8</v>
      </c>
    </row>
    <row r="25" spans="1:17" ht="15">
      <c r="A25" s="35">
        <v>24</v>
      </c>
      <c r="B25" s="36">
        <v>24</v>
      </c>
      <c r="C25" s="25">
        <v>33</v>
      </c>
      <c r="D25" s="25">
        <v>534038</v>
      </c>
      <c r="E25" s="8" t="s">
        <v>442</v>
      </c>
      <c r="F25" s="25">
        <v>1981</v>
      </c>
      <c r="G25" s="25" t="s">
        <v>11</v>
      </c>
      <c r="H25" s="38" t="s">
        <v>34</v>
      </c>
      <c r="I25" s="45">
        <v>78.28</v>
      </c>
      <c r="J25" s="36">
        <v>108.24</v>
      </c>
      <c r="K25" s="25">
        <v>132.36</v>
      </c>
      <c r="L25" s="13">
        <v>161.19</v>
      </c>
      <c r="M25" s="36">
        <f t="shared" si="0"/>
        <v>29.959999999999994</v>
      </c>
      <c r="N25" s="36">
        <f t="shared" si="1"/>
        <v>24.12000000000002</v>
      </c>
      <c r="O25" s="36">
        <f t="shared" si="2"/>
        <v>28.829999999999984</v>
      </c>
      <c r="P25" s="35">
        <f t="shared" si="3"/>
        <v>82.91</v>
      </c>
      <c r="Q25" s="35">
        <v>7</v>
      </c>
    </row>
    <row r="26" spans="1:17" ht="15">
      <c r="A26" s="35">
        <v>25</v>
      </c>
      <c r="B26" s="36">
        <v>30</v>
      </c>
      <c r="C26" s="25">
        <v>34</v>
      </c>
      <c r="D26" s="25">
        <v>50600</v>
      </c>
      <c r="E26" s="25" t="s">
        <v>376</v>
      </c>
      <c r="F26" s="25">
        <v>1978</v>
      </c>
      <c r="G26" s="25" t="s">
        <v>5</v>
      </c>
      <c r="H26" s="38" t="s">
        <v>35</v>
      </c>
      <c r="I26" s="45">
        <v>78.45</v>
      </c>
      <c r="J26" s="36">
        <v>108.42</v>
      </c>
      <c r="K26" s="25">
        <v>132.43</v>
      </c>
      <c r="L26" s="13">
        <v>161.37</v>
      </c>
      <c r="M26" s="36">
        <f t="shared" si="0"/>
        <v>29.97</v>
      </c>
      <c r="N26" s="36">
        <f t="shared" si="1"/>
        <v>24.010000000000005</v>
      </c>
      <c r="O26" s="36">
        <f t="shared" si="2"/>
        <v>28.939999999999998</v>
      </c>
      <c r="P26" s="35">
        <f t="shared" si="3"/>
        <v>82.92</v>
      </c>
      <c r="Q26" s="35">
        <v>6</v>
      </c>
    </row>
    <row r="27" spans="1:17" ht="15">
      <c r="A27" s="35">
        <v>26</v>
      </c>
      <c r="B27" s="36">
        <v>25</v>
      </c>
      <c r="C27" s="25">
        <v>20</v>
      </c>
      <c r="D27" s="25">
        <v>510997</v>
      </c>
      <c r="E27" s="8" t="s">
        <v>436</v>
      </c>
      <c r="F27" s="25">
        <v>1983</v>
      </c>
      <c r="G27" s="25" t="s">
        <v>8</v>
      </c>
      <c r="H27" s="38" t="s">
        <v>32</v>
      </c>
      <c r="I27" s="45">
        <v>78.31</v>
      </c>
      <c r="J27" s="36">
        <v>108.93</v>
      </c>
      <c r="K27" s="25">
        <v>133.14</v>
      </c>
      <c r="L27" s="13">
        <v>161.67</v>
      </c>
      <c r="M27" s="36">
        <f t="shared" si="0"/>
        <v>30.620000000000005</v>
      </c>
      <c r="N27" s="36">
        <f t="shared" si="1"/>
        <v>24.20999999999998</v>
      </c>
      <c r="O27" s="36">
        <f t="shared" si="2"/>
        <v>28.53</v>
      </c>
      <c r="P27" s="35">
        <f t="shared" si="3"/>
        <v>83.35999999999999</v>
      </c>
      <c r="Q27" s="35">
        <v>5</v>
      </c>
    </row>
    <row r="28" spans="1:17" ht="15">
      <c r="A28" s="35">
        <v>27</v>
      </c>
      <c r="B28" s="36">
        <v>28</v>
      </c>
      <c r="C28" s="25">
        <v>32</v>
      </c>
      <c r="D28" s="25">
        <v>532431</v>
      </c>
      <c r="E28" s="25" t="s">
        <v>223</v>
      </c>
      <c r="F28" s="25">
        <v>1977</v>
      </c>
      <c r="G28" s="25" t="s">
        <v>11</v>
      </c>
      <c r="H28" s="38" t="s">
        <v>34</v>
      </c>
      <c r="I28" s="45">
        <v>78.37</v>
      </c>
      <c r="K28" s="25">
        <v>137.88</v>
      </c>
      <c r="L28" s="13">
        <v>166.35</v>
      </c>
      <c r="N28" s="36">
        <f>+K28-J28</f>
        <v>137.88</v>
      </c>
      <c r="O28" s="36">
        <f>+L28-K28</f>
        <v>28.47</v>
      </c>
      <c r="P28" s="35">
        <f t="shared" si="3"/>
        <v>87.97999999999999</v>
      </c>
      <c r="Q28" s="35">
        <v>4</v>
      </c>
    </row>
    <row r="29" spans="1:17" ht="15">
      <c r="A29" s="35" t="s">
        <v>19</v>
      </c>
      <c r="B29" s="36">
        <v>12</v>
      </c>
      <c r="C29" s="25">
        <v>4</v>
      </c>
      <c r="D29" s="25">
        <v>511313</v>
      </c>
      <c r="E29" s="3" t="s">
        <v>309</v>
      </c>
      <c r="F29" s="25">
        <v>1986</v>
      </c>
      <c r="G29" s="25" t="s">
        <v>8</v>
      </c>
      <c r="H29" s="38" t="s">
        <v>32</v>
      </c>
      <c r="I29" s="45">
        <v>77.59</v>
      </c>
      <c r="J29" s="36">
        <v>107.57</v>
      </c>
      <c r="K29" s="25"/>
      <c r="L29" s="13" t="s">
        <v>92</v>
      </c>
      <c r="M29" s="36">
        <f>+J29-I29</f>
        <v>29.97999999999999</v>
      </c>
      <c r="Q29" s="35"/>
    </row>
    <row r="30" spans="1:17" ht="15">
      <c r="A30" s="35" t="s">
        <v>19</v>
      </c>
      <c r="B30" s="36">
        <v>21</v>
      </c>
      <c r="C30" s="25">
        <v>16</v>
      </c>
      <c r="D30" s="25">
        <v>292491</v>
      </c>
      <c r="E30" s="25" t="s">
        <v>204</v>
      </c>
      <c r="F30" s="25">
        <v>1982</v>
      </c>
      <c r="G30" s="25" t="s">
        <v>10</v>
      </c>
      <c r="H30" s="38" t="s">
        <v>35</v>
      </c>
      <c r="I30" s="45">
        <v>78.09</v>
      </c>
      <c r="J30" s="36">
        <v>108.12</v>
      </c>
      <c r="K30" s="25">
        <v>132.23</v>
      </c>
      <c r="L30" s="13" t="s">
        <v>92</v>
      </c>
      <c r="M30" s="36">
        <f>+J30-I30</f>
        <v>30.03</v>
      </c>
      <c r="N30" s="36">
        <f>+K30-J30</f>
        <v>24.109999999999985</v>
      </c>
      <c r="Q30" s="35"/>
    </row>
    <row r="31" spans="1:17" ht="15">
      <c r="A31" s="35" t="s">
        <v>19</v>
      </c>
      <c r="B31" s="36">
        <v>23</v>
      </c>
      <c r="C31" s="25">
        <v>23</v>
      </c>
      <c r="D31" s="25">
        <v>180251</v>
      </c>
      <c r="E31" s="25" t="s">
        <v>230</v>
      </c>
      <c r="F31" s="25">
        <v>1977</v>
      </c>
      <c r="G31" s="25" t="s">
        <v>18</v>
      </c>
      <c r="H31" s="38" t="s">
        <v>35</v>
      </c>
      <c r="I31" s="45">
        <v>78.2</v>
      </c>
      <c r="K31" s="25"/>
      <c r="L31" s="13" t="s">
        <v>92</v>
      </c>
      <c r="Q31" s="35"/>
    </row>
    <row r="32" spans="4:17" ht="15">
      <c r="D32" s="36"/>
      <c r="E32" s="25"/>
      <c r="K32" s="36"/>
      <c r="L32" s="13"/>
      <c r="P32" s="36"/>
      <c r="Q32" s="35"/>
    </row>
    <row r="33" spans="1:6" ht="15">
      <c r="A33" s="47" t="s">
        <v>455</v>
      </c>
      <c r="B33" s="47"/>
      <c r="C33" s="47"/>
      <c r="D33" s="48" t="s">
        <v>458</v>
      </c>
      <c r="E33" s="48"/>
      <c r="F33" s="40" t="s">
        <v>459</v>
      </c>
    </row>
  </sheetData>
  <sheetProtection/>
  <mergeCells count="2">
    <mergeCell ref="A33:C33"/>
    <mergeCell ref="D33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="85" zoomScaleNormal="85" zoomScalePageLayoutView="0" workbookViewId="0" topLeftCell="A1">
      <selection activeCell="O2" sqref="O2"/>
    </sheetView>
  </sheetViews>
  <sheetFormatPr defaultColWidth="9.140625" defaultRowHeight="15"/>
  <cols>
    <col min="1" max="1" width="5.7109375" style="0" bestFit="1" customWidth="1"/>
    <col min="2" max="2" width="3.8515625" style="0" bestFit="1" customWidth="1"/>
    <col min="3" max="3" width="8.57421875" style="0" bestFit="1" customWidth="1"/>
    <col min="4" max="4" width="26.421875" style="3" bestFit="1" customWidth="1"/>
    <col min="5" max="5" width="5.00390625" style="0" bestFit="1" customWidth="1"/>
    <col min="6" max="6" width="6.8515625" style="0" bestFit="1" customWidth="1"/>
    <col min="7" max="7" width="10.28125" style="0" bestFit="1" customWidth="1"/>
    <col min="8" max="8" width="7.421875" style="4" customWidth="1"/>
    <col min="9" max="9" width="7.57421875" style="26" customWidth="1"/>
    <col min="10" max="10" width="7.8515625" style="26" customWidth="1"/>
    <col min="11" max="11" width="9.140625" style="13" customWidth="1"/>
    <col min="16" max="16" width="9.140625" style="5" customWidth="1"/>
  </cols>
  <sheetData>
    <row r="1" spans="1:17" s="9" customFormat="1" ht="15.75" thickBot="1">
      <c r="A1" s="9" t="s">
        <v>20</v>
      </c>
      <c r="B1" s="9" t="s">
        <v>21</v>
      </c>
      <c r="C1" s="9" t="s">
        <v>22</v>
      </c>
      <c r="D1" s="11" t="s">
        <v>23</v>
      </c>
      <c r="E1" s="9" t="s">
        <v>24</v>
      </c>
      <c r="F1" s="9" t="s">
        <v>25</v>
      </c>
      <c r="G1" s="9" t="s">
        <v>26</v>
      </c>
      <c r="H1" s="10" t="s">
        <v>27</v>
      </c>
      <c r="I1" s="9" t="s">
        <v>277</v>
      </c>
      <c r="J1" s="9" t="s">
        <v>278</v>
      </c>
      <c r="K1" s="14" t="s">
        <v>0</v>
      </c>
      <c r="L1" s="11" t="s">
        <v>28</v>
      </c>
      <c r="M1" s="11" t="s">
        <v>29</v>
      </c>
      <c r="N1" s="11" t="s">
        <v>279</v>
      </c>
      <c r="O1" s="11" t="s">
        <v>280</v>
      </c>
      <c r="P1" s="24" t="s">
        <v>190</v>
      </c>
      <c r="Q1" s="12" t="s">
        <v>30</v>
      </c>
    </row>
    <row r="2" spans="1:16" ht="15.75" thickTop="1">
      <c r="A2" s="5">
        <v>1</v>
      </c>
      <c r="B2" s="25">
        <v>22</v>
      </c>
      <c r="C2" s="25">
        <v>537544</v>
      </c>
      <c r="D2" s="3" t="s">
        <v>57</v>
      </c>
      <c r="E2" s="25">
        <v>1984</v>
      </c>
      <c r="F2" s="25" t="s">
        <v>11</v>
      </c>
      <c r="G2" s="25" t="s">
        <v>34</v>
      </c>
      <c r="H2" s="4">
        <v>24.58</v>
      </c>
      <c r="I2" s="27">
        <v>46.26</v>
      </c>
      <c r="J2" s="30">
        <v>65.01</v>
      </c>
      <c r="K2" s="13">
        <v>80.72</v>
      </c>
      <c r="L2" s="8">
        <f aca="true" t="shared" si="0" ref="L2:L41">+H2</f>
        <v>24.58</v>
      </c>
      <c r="M2" s="8">
        <f aca="true" t="shared" si="1" ref="M2:M40">+I2-H2</f>
        <v>21.68</v>
      </c>
      <c r="N2" s="8">
        <f aca="true" t="shared" si="2" ref="N2:N40">+J2-I2</f>
        <v>18.750000000000007</v>
      </c>
      <c r="O2" s="8">
        <f aca="true" t="shared" si="3" ref="O2:O40">+K2-J2</f>
        <v>15.709999999999994</v>
      </c>
      <c r="P2" s="35">
        <v>100</v>
      </c>
    </row>
    <row r="3" spans="1:16" ht="15">
      <c r="A3" s="5">
        <v>2</v>
      </c>
      <c r="B3" s="25">
        <v>10</v>
      </c>
      <c r="C3" s="25">
        <v>206001</v>
      </c>
      <c r="D3" s="3" t="s">
        <v>44</v>
      </c>
      <c r="E3" s="25">
        <v>1984</v>
      </c>
      <c r="F3" s="25" t="s">
        <v>13</v>
      </c>
      <c r="G3" s="25" t="s">
        <v>34</v>
      </c>
      <c r="H3" s="4">
        <v>24.76</v>
      </c>
      <c r="I3" s="27">
        <v>46.68</v>
      </c>
      <c r="J3" s="30">
        <v>65.62</v>
      </c>
      <c r="K3" s="13">
        <v>81.55</v>
      </c>
      <c r="L3">
        <f t="shared" si="0"/>
        <v>24.76</v>
      </c>
      <c r="M3">
        <f t="shared" si="1"/>
        <v>21.919999999999998</v>
      </c>
      <c r="N3">
        <f t="shared" si="2"/>
        <v>18.940000000000005</v>
      </c>
      <c r="O3">
        <f t="shared" si="3"/>
        <v>15.929999999999993</v>
      </c>
      <c r="P3" s="35">
        <v>80</v>
      </c>
    </row>
    <row r="4" spans="1:16" ht="15">
      <c r="A4" s="5">
        <v>3</v>
      </c>
      <c r="B4" s="25">
        <v>15</v>
      </c>
      <c r="C4" s="25">
        <v>537545</v>
      </c>
      <c r="D4" s="3" t="s">
        <v>56</v>
      </c>
      <c r="E4" s="25">
        <v>1984</v>
      </c>
      <c r="F4" s="25" t="s">
        <v>11</v>
      </c>
      <c r="G4" s="25" t="s">
        <v>38</v>
      </c>
      <c r="H4" s="4">
        <v>24.74</v>
      </c>
      <c r="I4" s="27">
        <v>46.51</v>
      </c>
      <c r="J4" s="30">
        <v>65.46</v>
      </c>
      <c r="K4" s="13">
        <v>81.61</v>
      </c>
      <c r="L4">
        <f t="shared" si="0"/>
        <v>24.74</v>
      </c>
      <c r="M4">
        <f t="shared" si="1"/>
        <v>21.77</v>
      </c>
      <c r="N4">
        <f t="shared" si="2"/>
        <v>18.949999999999996</v>
      </c>
      <c r="O4">
        <f t="shared" si="3"/>
        <v>16.150000000000006</v>
      </c>
      <c r="P4" s="35">
        <v>60</v>
      </c>
    </row>
    <row r="5" spans="1:16" ht="15">
      <c r="A5" s="5">
        <v>4</v>
      </c>
      <c r="B5" s="25">
        <v>14</v>
      </c>
      <c r="C5" s="25">
        <v>55947</v>
      </c>
      <c r="D5" s="3" t="s">
        <v>93</v>
      </c>
      <c r="E5" s="25">
        <v>1989</v>
      </c>
      <c r="F5" s="25" t="s">
        <v>5</v>
      </c>
      <c r="G5" s="25" t="s">
        <v>34</v>
      </c>
      <c r="H5" s="4">
        <v>24.98</v>
      </c>
      <c r="I5" s="27">
        <v>46.81</v>
      </c>
      <c r="J5" s="30">
        <v>65.75</v>
      </c>
      <c r="K5" s="13">
        <v>81.83</v>
      </c>
      <c r="L5">
        <f t="shared" si="0"/>
        <v>24.98</v>
      </c>
      <c r="M5">
        <f t="shared" si="1"/>
        <v>21.830000000000002</v>
      </c>
      <c r="N5">
        <f t="shared" si="2"/>
        <v>18.939999999999998</v>
      </c>
      <c r="O5">
        <f t="shared" si="3"/>
        <v>16.08</v>
      </c>
      <c r="P5" s="35">
        <v>50</v>
      </c>
    </row>
    <row r="6" spans="1:16" ht="15">
      <c r="A6" s="5">
        <v>5</v>
      </c>
      <c r="B6" s="25">
        <v>21</v>
      </c>
      <c r="C6" s="25">
        <v>55750</v>
      </c>
      <c r="D6" s="3" t="s">
        <v>54</v>
      </c>
      <c r="E6" s="25">
        <v>1985</v>
      </c>
      <c r="F6" s="25" t="s">
        <v>5</v>
      </c>
      <c r="G6" s="25" t="s">
        <v>32</v>
      </c>
      <c r="H6" s="4">
        <v>25.07</v>
      </c>
      <c r="I6" s="27">
        <v>47.13</v>
      </c>
      <c r="J6" s="30">
        <v>66.27</v>
      </c>
      <c r="K6" s="13">
        <v>82.34</v>
      </c>
      <c r="L6">
        <f t="shared" si="0"/>
        <v>25.07</v>
      </c>
      <c r="M6">
        <f t="shared" si="1"/>
        <v>22.060000000000002</v>
      </c>
      <c r="N6">
        <f t="shared" si="2"/>
        <v>19.139999999999993</v>
      </c>
      <c r="O6">
        <f t="shared" si="3"/>
        <v>16.070000000000007</v>
      </c>
      <c r="P6" s="35">
        <v>45</v>
      </c>
    </row>
    <row r="7" spans="1:16" ht="15">
      <c r="A7" s="5">
        <v>6</v>
      </c>
      <c r="B7" s="25">
        <v>17</v>
      </c>
      <c r="C7" s="25">
        <v>515766</v>
      </c>
      <c r="D7" s="3" t="s">
        <v>55</v>
      </c>
      <c r="E7" s="25">
        <v>1985</v>
      </c>
      <c r="F7" s="25" t="s">
        <v>8</v>
      </c>
      <c r="G7" s="25" t="s">
        <v>281</v>
      </c>
      <c r="H7" s="4">
        <v>24.76</v>
      </c>
      <c r="I7" s="27">
        <v>47.18</v>
      </c>
      <c r="J7" s="30">
        <v>66.28</v>
      </c>
      <c r="K7" s="13">
        <v>82.43</v>
      </c>
      <c r="L7">
        <f t="shared" si="0"/>
        <v>24.76</v>
      </c>
      <c r="M7">
        <f t="shared" si="1"/>
        <v>22.419999999999998</v>
      </c>
      <c r="N7">
        <f t="shared" si="2"/>
        <v>19.1</v>
      </c>
      <c r="O7">
        <f t="shared" si="3"/>
        <v>16.150000000000006</v>
      </c>
      <c r="P7" s="35">
        <v>40</v>
      </c>
    </row>
    <row r="8" spans="1:16" ht="15">
      <c r="A8" s="5">
        <v>7</v>
      </c>
      <c r="B8" s="25">
        <v>3</v>
      </c>
      <c r="C8" s="25">
        <v>296427</v>
      </c>
      <c r="D8" s="3" t="s">
        <v>164</v>
      </c>
      <c r="E8" s="25">
        <v>1984</v>
      </c>
      <c r="F8" s="25" t="s">
        <v>10</v>
      </c>
      <c r="G8" s="25" t="s">
        <v>38</v>
      </c>
      <c r="H8" s="4">
        <v>24.92</v>
      </c>
      <c r="I8" s="27">
        <v>47.17</v>
      </c>
      <c r="J8" s="30">
        <v>66.37</v>
      </c>
      <c r="K8" s="13">
        <v>82.66</v>
      </c>
      <c r="L8">
        <f t="shared" si="0"/>
        <v>24.92</v>
      </c>
      <c r="M8">
        <f t="shared" si="1"/>
        <v>22.25</v>
      </c>
      <c r="N8">
        <f t="shared" si="2"/>
        <v>19.200000000000003</v>
      </c>
      <c r="O8">
        <f t="shared" si="3"/>
        <v>16.289999999999992</v>
      </c>
      <c r="P8" s="35">
        <v>36</v>
      </c>
    </row>
    <row r="9" spans="1:16" ht="15">
      <c r="A9" s="5">
        <v>8</v>
      </c>
      <c r="B9" s="25">
        <v>24</v>
      </c>
      <c r="C9" s="25">
        <v>505632</v>
      </c>
      <c r="D9" s="3" t="s">
        <v>78</v>
      </c>
      <c r="E9" s="25">
        <v>1984</v>
      </c>
      <c r="F9" s="25" t="s">
        <v>3</v>
      </c>
      <c r="G9" s="25" t="s">
        <v>33</v>
      </c>
      <c r="H9" s="4">
        <v>25.29</v>
      </c>
      <c r="I9" s="27">
        <v>47.59</v>
      </c>
      <c r="J9" s="30">
        <v>66.74</v>
      </c>
      <c r="K9" s="13">
        <v>82.69</v>
      </c>
      <c r="L9">
        <f t="shared" si="0"/>
        <v>25.29</v>
      </c>
      <c r="M9">
        <f t="shared" si="1"/>
        <v>22.300000000000004</v>
      </c>
      <c r="N9">
        <f t="shared" si="2"/>
        <v>19.14999999999999</v>
      </c>
      <c r="O9">
        <f t="shared" si="3"/>
        <v>15.950000000000003</v>
      </c>
      <c r="P9" s="35">
        <v>32</v>
      </c>
    </row>
    <row r="10" spans="1:16" ht="15">
      <c r="A10" s="5">
        <v>9</v>
      </c>
      <c r="B10" s="25">
        <v>13</v>
      </c>
      <c r="C10" s="25">
        <v>515747</v>
      </c>
      <c r="D10" s="25" t="s">
        <v>416</v>
      </c>
      <c r="E10" s="25">
        <v>1985</v>
      </c>
      <c r="F10" s="25" t="s">
        <v>8</v>
      </c>
      <c r="G10" s="25" t="s">
        <v>185</v>
      </c>
      <c r="H10" s="4">
        <v>25.3</v>
      </c>
      <c r="I10" s="27">
        <v>47.28</v>
      </c>
      <c r="J10" s="30">
        <v>66.54</v>
      </c>
      <c r="K10" s="13">
        <v>83.02</v>
      </c>
      <c r="L10">
        <f t="shared" si="0"/>
        <v>25.3</v>
      </c>
      <c r="M10">
        <f t="shared" si="1"/>
        <v>21.98</v>
      </c>
      <c r="N10">
        <f t="shared" si="2"/>
        <v>19.260000000000005</v>
      </c>
      <c r="O10">
        <f t="shared" si="3"/>
        <v>16.47999999999999</v>
      </c>
      <c r="P10" s="35">
        <v>29</v>
      </c>
    </row>
    <row r="11" spans="1:16" ht="15">
      <c r="A11" s="5">
        <v>10</v>
      </c>
      <c r="B11" s="25">
        <v>11</v>
      </c>
      <c r="C11" s="25">
        <v>515849</v>
      </c>
      <c r="D11" s="3" t="s">
        <v>87</v>
      </c>
      <c r="E11" s="25">
        <v>1987</v>
      </c>
      <c r="F11" s="25" t="s">
        <v>8</v>
      </c>
      <c r="G11" s="25" t="s">
        <v>281</v>
      </c>
      <c r="H11" s="4">
        <v>25.26</v>
      </c>
      <c r="I11" s="30">
        <v>47.84</v>
      </c>
      <c r="J11" s="30">
        <v>66.9</v>
      </c>
      <c r="K11" s="13">
        <v>83.05</v>
      </c>
      <c r="L11">
        <f t="shared" si="0"/>
        <v>25.26</v>
      </c>
      <c r="M11">
        <f t="shared" si="1"/>
        <v>22.580000000000002</v>
      </c>
      <c r="N11">
        <f t="shared" si="2"/>
        <v>19.060000000000002</v>
      </c>
      <c r="O11">
        <f t="shared" si="3"/>
        <v>16.14999999999999</v>
      </c>
      <c r="P11" s="35">
        <v>26</v>
      </c>
    </row>
    <row r="12" spans="1:16" ht="15">
      <c r="A12" s="5">
        <v>11</v>
      </c>
      <c r="B12" s="25">
        <v>30</v>
      </c>
      <c r="C12" s="25">
        <v>495318</v>
      </c>
      <c r="D12" s="25" t="s">
        <v>394</v>
      </c>
      <c r="E12" s="25">
        <v>1981</v>
      </c>
      <c r="F12" s="25" t="s">
        <v>12</v>
      </c>
      <c r="G12" s="25" t="s">
        <v>31</v>
      </c>
      <c r="H12" s="4">
        <v>25.09</v>
      </c>
      <c r="I12" s="27">
        <v>47.63</v>
      </c>
      <c r="J12" s="30">
        <v>66.87</v>
      </c>
      <c r="K12" s="13">
        <v>83.11</v>
      </c>
      <c r="L12">
        <f t="shared" si="0"/>
        <v>25.09</v>
      </c>
      <c r="M12">
        <f t="shared" si="1"/>
        <v>22.540000000000003</v>
      </c>
      <c r="N12">
        <f t="shared" si="2"/>
        <v>19.240000000000002</v>
      </c>
      <c r="O12">
        <f t="shared" si="3"/>
        <v>16.239999999999995</v>
      </c>
      <c r="P12" s="35">
        <v>24</v>
      </c>
    </row>
    <row r="13" spans="1:16" ht="15">
      <c r="A13" s="5">
        <v>12</v>
      </c>
      <c r="B13" s="25">
        <v>40</v>
      </c>
      <c r="C13" s="25">
        <v>505886</v>
      </c>
      <c r="D13" s="3" t="s">
        <v>82</v>
      </c>
      <c r="E13" s="25">
        <v>1988</v>
      </c>
      <c r="F13" s="25" t="s">
        <v>3</v>
      </c>
      <c r="G13" s="25" t="s">
        <v>34</v>
      </c>
      <c r="H13" s="4">
        <v>25.36</v>
      </c>
      <c r="I13" s="27">
        <v>47.47</v>
      </c>
      <c r="J13" s="30">
        <v>67.05</v>
      </c>
      <c r="K13" s="13">
        <v>83.2</v>
      </c>
      <c r="L13">
        <f t="shared" si="0"/>
        <v>25.36</v>
      </c>
      <c r="M13">
        <f t="shared" si="1"/>
        <v>22.11</v>
      </c>
      <c r="N13">
        <f t="shared" si="2"/>
        <v>19.58</v>
      </c>
      <c r="O13">
        <f t="shared" si="3"/>
        <v>16.150000000000006</v>
      </c>
      <c r="P13" s="35">
        <v>22</v>
      </c>
    </row>
    <row r="14" spans="1:16" ht="15">
      <c r="A14" s="5">
        <v>13</v>
      </c>
      <c r="B14" s="25">
        <v>1</v>
      </c>
      <c r="C14" s="25">
        <v>205218</v>
      </c>
      <c r="D14" s="3" t="s">
        <v>39</v>
      </c>
      <c r="E14" s="25">
        <v>1989</v>
      </c>
      <c r="F14" s="25" t="s">
        <v>13</v>
      </c>
      <c r="G14" s="25" t="s">
        <v>36</v>
      </c>
      <c r="H14" s="4">
        <v>25.29</v>
      </c>
      <c r="I14" s="27">
        <v>47.63</v>
      </c>
      <c r="J14" s="30">
        <v>66.86</v>
      </c>
      <c r="K14" s="13">
        <v>83.24</v>
      </c>
      <c r="L14">
        <f t="shared" si="0"/>
        <v>25.29</v>
      </c>
      <c r="M14">
        <f t="shared" si="1"/>
        <v>22.340000000000003</v>
      </c>
      <c r="N14">
        <f t="shared" si="2"/>
        <v>19.229999999999997</v>
      </c>
      <c r="O14">
        <f t="shared" si="3"/>
        <v>16.379999999999995</v>
      </c>
      <c r="P14" s="35">
        <v>20</v>
      </c>
    </row>
    <row r="15" spans="1:16" ht="15">
      <c r="A15" s="5">
        <v>14</v>
      </c>
      <c r="B15" s="25">
        <v>37</v>
      </c>
      <c r="C15" s="25">
        <v>55806</v>
      </c>
      <c r="D15" s="3" t="s">
        <v>88</v>
      </c>
      <c r="E15" s="25">
        <v>1986</v>
      </c>
      <c r="F15" s="25" t="s">
        <v>5</v>
      </c>
      <c r="G15" s="25" t="s">
        <v>34</v>
      </c>
      <c r="H15" s="4">
        <v>25.57</v>
      </c>
      <c r="I15" s="27">
        <v>48.1</v>
      </c>
      <c r="J15" s="30">
        <v>67.28</v>
      </c>
      <c r="K15" s="13">
        <v>83.32</v>
      </c>
      <c r="L15">
        <f t="shared" si="0"/>
        <v>25.57</v>
      </c>
      <c r="M15">
        <f t="shared" si="1"/>
        <v>22.53</v>
      </c>
      <c r="N15">
        <f t="shared" si="2"/>
        <v>19.18</v>
      </c>
      <c r="O15">
        <f t="shared" si="3"/>
        <v>16.039999999999992</v>
      </c>
      <c r="P15" s="35">
        <v>18</v>
      </c>
    </row>
    <row r="16" spans="1:16" ht="15">
      <c r="A16" s="5">
        <v>15</v>
      </c>
      <c r="B16" s="25">
        <v>8</v>
      </c>
      <c r="C16" s="25">
        <v>196460</v>
      </c>
      <c r="D16" s="25" t="s">
        <v>413</v>
      </c>
      <c r="E16" s="25">
        <v>1985</v>
      </c>
      <c r="F16" s="25" t="s">
        <v>1</v>
      </c>
      <c r="G16" s="25" t="s">
        <v>33</v>
      </c>
      <c r="H16" s="4">
        <v>25.19</v>
      </c>
      <c r="I16" s="27">
        <v>47.58</v>
      </c>
      <c r="J16" s="30">
        <v>66.85</v>
      </c>
      <c r="K16" s="13">
        <v>83.4</v>
      </c>
      <c r="L16">
        <f t="shared" si="0"/>
        <v>25.19</v>
      </c>
      <c r="M16">
        <f t="shared" si="1"/>
        <v>22.389999999999997</v>
      </c>
      <c r="N16">
        <f t="shared" si="2"/>
        <v>19.269999999999996</v>
      </c>
      <c r="O16">
        <f t="shared" si="3"/>
        <v>16.55000000000001</v>
      </c>
      <c r="P16" s="35">
        <v>16</v>
      </c>
    </row>
    <row r="17" spans="1:16" ht="15">
      <c r="A17" s="5">
        <v>16</v>
      </c>
      <c r="B17" s="25">
        <v>27</v>
      </c>
      <c r="C17" s="25">
        <v>206175</v>
      </c>
      <c r="D17" s="25" t="s">
        <v>419</v>
      </c>
      <c r="E17" s="25">
        <v>1987</v>
      </c>
      <c r="F17" s="25" t="s">
        <v>13</v>
      </c>
      <c r="G17" s="25" t="s">
        <v>38</v>
      </c>
      <c r="H17" s="4">
        <v>25.42</v>
      </c>
      <c r="I17" s="27">
        <v>48.45</v>
      </c>
      <c r="J17" s="30">
        <v>67.57</v>
      </c>
      <c r="K17" s="13">
        <v>83.47</v>
      </c>
      <c r="L17">
        <f t="shared" si="0"/>
        <v>25.42</v>
      </c>
      <c r="M17">
        <f t="shared" si="1"/>
        <v>23.03</v>
      </c>
      <c r="N17">
        <f t="shared" si="2"/>
        <v>19.11999999999999</v>
      </c>
      <c r="O17">
        <f t="shared" si="3"/>
        <v>15.900000000000006</v>
      </c>
      <c r="P17" s="35">
        <v>15</v>
      </c>
    </row>
    <row r="18" spans="1:16" ht="15">
      <c r="A18" s="5">
        <v>17</v>
      </c>
      <c r="B18" s="25">
        <v>38</v>
      </c>
      <c r="C18" s="25">
        <v>297702</v>
      </c>
      <c r="D18" s="25" t="s">
        <v>91</v>
      </c>
      <c r="E18" s="25">
        <v>1990</v>
      </c>
      <c r="F18" s="25" t="s">
        <v>10</v>
      </c>
      <c r="G18" s="25" t="s">
        <v>33</v>
      </c>
      <c r="H18" s="4">
        <v>25.14</v>
      </c>
      <c r="I18" s="27">
        <v>47.72</v>
      </c>
      <c r="J18" s="30">
        <v>67.13</v>
      </c>
      <c r="K18" s="13">
        <v>83.49</v>
      </c>
      <c r="L18">
        <f t="shared" si="0"/>
        <v>25.14</v>
      </c>
      <c r="M18">
        <f t="shared" si="1"/>
        <v>22.58</v>
      </c>
      <c r="N18">
        <f t="shared" si="2"/>
        <v>19.409999999999997</v>
      </c>
      <c r="O18">
        <f t="shared" si="3"/>
        <v>16.36</v>
      </c>
      <c r="P18" s="35">
        <v>14</v>
      </c>
    </row>
    <row r="19" spans="1:16" ht="15">
      <c r="A19" s="5">
        <v>18</v>
      </c>
      <c r="B19" s="25">
        <v>12</v>
      </c>
      <c r="C19" s="25">
        <v>515573</v>
      </c>
      <c r="D19" s="25" t="s">
        <v>404</v>
      </c>
      <c r="E19" s="25">
        <v>1981</v>
      </c>
      <c r="F19" s="25" t="s">
        <v>8</v>
      </c>
      <c r="G19" s="25" t="s">
        <v>33</v>
      </c>
      <c r="H19" s="4">
        <v>25.76</v>
      </c>
      <c r="I19" s="27">
        <v>48.21</v>
      </c>
      <c r="J19" s="30">
        <v>67.43</v>
      </c>
      <c r="K19" s="13">
        <v>83.57</v>
      </c>
      <c r="L19">
        <f t="shared" si="0"/>
        <v>25.76</v>
      </c>
      <c r="M19">
        <f t="shared" si="1"/>
        <v>22.45</v>
      </c>
      <c r="N19">
        <f t="shared" si="2"/>
        <v>19.220000000000006</v>
      </c>
      <c r="O19">
        <f t="shared" si="3"/>
        <v>16.139999999999986</v>
      </c>
      <c r="P19" s="35">
        <v>13</v>
      </c>
    </row>
    <row r="20" spans="1:16" ht="15">
      <c r="A20" s="5">
        <v>19</v>
      </c>
      <c r="B20" s="25">
        <v>20</v>
      </c>
      <c r="C20" s="25">
        <v>505483</v>
      </c>
      <c r="D20" s="3" t="s">
        <v>50</v>
      </c>
      <c r="E20" s="25">
        <v>1981</v>
      </c>
      <c r="F20" s="25" t="s">
        <v>3</v>
      </c>
      <c r="G20" s="25" t="s">
        <v>34</v>
      </c>
      <c r="H20" s="4">
        <v>25.19</v>
      </c>
      <c r="I20" s="27">
        <v>47.73</v>
      </c>
      <c r="J20" s="30">
        <v>66.97</v>
      </c>
      <c r="K20" s="13">
        <v>83.58</v>
      </c>
      <c r="L20">
        <f t="shared" si="0"/>
        <v>25.19</v>
      </c>
      <c r="M20">
        <f t="shared" si="1"/>
        <v>22.539999999999996</v>
      </c>
      <c r="N20">
        <f t="shared" si="2"/>
        <v>19.240000000000002</v>
      </c>
      <c r="O20">
        <f t="shared" si="3"/>
        <v>16.61</v>
      </c>
      <c r="P20" s="35">
        <v>12</v>
      </c>
    </row>
    <row r="21" spans="1:16" ht="15">
      <c r="A21" s="5">
        <v>20</v>
      </c>
      <c r="B21" s="25">
        <v>50</v>
      </c>
      <c r="C21" s="25">
        <v>537582</v>
      </c>
      <c r="D21" s="25" t="s">
        <v>408</v>
      </c>
      <c r="E21" s="25">
        <v>1984</v>
      </c>
      <c r="F21" s="25" t="s">
        <v>11</v>
      </c>
      <c r="G21" s="25" t="s">
        <v>33</v>
      </c>
      <c r="H21" s="4">
        <v>25.32</v>
      </c>
      <c r="I21" s="27">
        <v>47.86</v>
      </c>
      <c r="J21" s="30">
        <v>67.49</v>
      </c>
      <c r="K21" s="13">
        <v>83.78</v>
      </c>
      <c r="L21">
        <f t="shared" si="0"/>
        <v>25.32</v>
      </c>
      <c r="M21">
        <f t="shared" si="1"/>
        <v>22.54</v>
      </c>
      <c r="N21">
        <f t="shared" si="2"/>
        <v>19.629999999999995</v>
      </c>
      <c r="O21">
        <f t="shared" si="3"/>
        <v>16.290000000000006</v>
      </c>
      <c r="P21" s="35">
        <v>11</v>
      </c>
    </row>
    <row r="22" spans="1:16" ht="15">
      <c r="A22" s="5">
        <v>21</v>
      </c>
      <c r="B22" s="25">
        <v>33</v>
      </c>
      <c r="C22" s="25">
        <v>538573</v>
      </c>
      <c r="D22" s="25" t="s">
        <v>353</v>
      </c>
      <c r="E22" s="25">
        <v>1988</v>
      </c>
      <c r="F22" s="25" t="s">
        <v>11</v>
      </c>
      <c r="G22" s="25"/>
      <c r="H22" s="4">
        <v>25.24</v>
      </c>
      <c r="I22" s="27">
        <v>47.9</v>
      </c>
      <c r="J22" s="30">
        <v>67.39</v>
      </c>
      <c r="K22" s="13">
        <v>83.79</v>
      </c>
      <c r="L22">
        <f t="shared" si="0"/>
        <v>25.24</v>
      </c>
      <c r="M22">
        <f t="shared" si="1"/>
        <v>22.66</v>
      </c>
      <c r="N22">
        <f t="shared" si="2"/>
        <v>19.490000000000002</v>
      </c>
      <c r="O22">
        <f t="shared" si="3"/>
        <v>16.400000000000006</v>
      </c>
      <c r="P22" s="35">
        <v>10</v>
      </c>
    </row>
    <row r="23" spans="1:16" ht="15">
      <c r="A23" s="5">
        <v>22</v>
      </c>
      <c r="B23" s="25">
        <v>43</v>
      </c>
      <c r="C23" s="25">
        <v>538685</v>
      </c>
      <c r="D23" s="25" t="s">
        <v>420</v>
      </c>
      <c r="E23" s="25">
        <v>1989</v>
      </c>
      <c r="F23" s="25" t="s">
        <v>11</v>
      </c>
      <c r="G23" s="25" t="s">
        <v>32</v>
      </c>
      <c r="H23" s="4">
        <v>25.52</v>
      </c>
      <c r="I23" s="27">
        <v>48.48</v>
      </c>
      <c r="J23" s="30">
        <v>67.7</v>
      </c>
      <c r="K23" s="13">
        <v>83.83</v>
      </c>
      <c r="L23">
        <f t="shared" si="0"/>
        <v>25.52</v>
      </c>
      <c r="M23">
        <f t="shared" si="1"/>
        <v>22.959999999999997</v>
      </c>
      <c r="N23">
        <f t="shared" si="2"/>
        <v>19.220000000000006</v>
      </c>
      <c r="O23">
        <f t="shared" si="3"/>
        <v>16.129999999999995</v>
      </c>
      <c r="P23" s="35">
        <v>9</v>
      </c>
    </row>
    <row r="24" spans="1:16" ht="15">
      <c r="A24" s="5">
        <v>23</v>
      </c>
      <c r="B24" s="25">
        <v>23</v>
      </c>
      <c r="C24" s="25">
        <v>538305</v>
      </c>
      <c r="D24" s="25" t="s">
        <v>357</v>
      </c>
      <c r="E24" s="25">
        <v>1987</v>
      </c>
      <c r="F24" s="25" t="s">
        <v>11</v>
      </c>
      <c r="G24" s="25" t="s">
        <v>33</v>
      </c>
      <c r="H24" s="4">
        <v>25.35</v>
      </c>
      <c r="I24" s="27">
        <v>48.27</v>
      </c>
      <c r="J24" s="30">
        <v>67.45</v>
      </c>
      <c r="K24" s="13">
        <v>83.84</v>
      </c>
      <c r="L24">
        <f t="shared" si="0"/>
        <v>25.35</v>
      </c>
      <c r="M24">
        <f t="shared" si="1"/>
        <v>22.92</v>
      </c>
      <c r="N24">
        <f t="shared" si="2"/>
        <v>19.18</v>
      </c>
      <c r="O24">
        <f t="shared" si="3"/>
        <v>16.39</v>
      </c>
      <c r="P24" s="35">
        <v>8</v>
      </c>
    </row>
    <row r="25" spans="1:16" ht="15">
      <c r="A25" s="5">
        <v>24</v>
      </c>
      <c r="B25" s="25">
        <v>28</v>
      </c>
      <c r="C25" s="25">
        <v>195983</v>
      </c>
      <c r="D25" s="25" t="s">
        <v>411</v>
      </c>
      <c r="E25" s="25">
        <v>1982</v>
      </c>
      <c r="F25" s="25" t="s">
        <v>1</v>
      </c>
      <c r="G25" s="25" t="s">
        <v>33</v>
      </c>
      <c r="H25" s="4">
        <v>25.75</v>
      </c>
      <c r="I25" s="27">
        <v>48.64</v>
      </c>
      <c r="J25" s="30">
        <v>67.71</v>
      </c>
      <c r="K25" s="13">
        <v>83.86</v>
      </c>
      <c r="L25">
        <f t="shared" si="0"/>
        <v>25.75</v>
      </c>
      <c r="M25">
        <f t="shared" si="1"/>
        <v>22.89</v>
      </c>
      <c r="N25">
        <f t="shared" si="2"/>
        <v>19.069999999999993</v>
      </c>
      <c r="O25">
        <f t="shared" si="3"/>
        <v>16.150000000000006</v>
      </c>
      <c r="P25" s="35">
        <v>7</v>
      </c>
    </row>
    <row r="26" spans="1:16" ht="15">
      <c r="A26" s="5">
        <v>25</v>
      </c>
      <c r="B26" s="25">
        <v>31</v>
      </c>
      <c r="C26" s="25">
        <v>55978</v>
      </c>
      <c r="D26" s="25" t="s">
        <v>400</v>
      </c>
      <c r="E26" s="25">
        <v>1989</v>
      </c>
      <c r="F26" s="25" t="s">
        <v>5</v>
      </c>
      <c r="G26" s="25" t="s">
        <v>35</v>
      </c>
      <c r="H26" s="4">
        <v>25.36</v>
      </c>
      <c r="I26" s="27">
        <v>48.09</v>
      </c>
      <c r="J26" s="30">
        <v>67.52</v>
      </c>
      <c r="K26" s="13">
        <v>83.87</v>
      </c>
      <c r="L26">
        <f t="shared" si="0"/>
        <v>25.36</v>
      </c>
      <c r="M26">
        <f t="shared" si="1"/>
        <v>22.730000000000004</v>
      </c>
      <c r="N26">
        <f t="shared" si="2"/>
        <v>19.429999999999993</v>
      </c>
      <c r="O26">
        <f t="shared" si="3"/>
        <v>16.35000000000001</v>
      </c>
      <c r="P26" s="35">
        <v>6</v>
      </c>
    </row>
    <row r="27" spans="1:16" ht="15">
      <c r="A27" s="5">
        <v>26</v>
      </c>
      <c r="B27" s="25">
        <v>9</v>
      </c>
      <c r="C27" s="25">
        <v>515560</v>
      </c>
      <c r="D27" s="25" t="s">
        <v>407</v>
      </c>
      <c r="E27" s="25">
        <v>1981</v>
      </c>
      <c r="F27" s="25" t="s">
        <v>8</v>
      </c>
      <c r="G27" s="25" t="s">
        <v>38</v>
      </c>
      <c r="H27" s="4">
        <v>25.43</v>
      </c>
      <c r="I27" s="27">
        <v>48.22</v>
      </c>
      <c r="J27" s="30">
        <v>67.7</v>
      </c>
      <c r="K27" s="13">
        <v>83.89</v>
      </c>
      <c r="L27">
        <f t="shared" si="0"/>
        <v>25.43</v>
      </c>
      <c r="M27">
        <f t="shared" si="1"/>
        <v>22.79</v>
      </c>
      <c r="N27">
        <f t="shared" si="2"/>
        <v>19.480000000000004</v>
      </c>
      <c r="O27">
        <f t="shared" si="3"/>
        <v>16.189999999999998</v>
      </c>
      <c r="P27" s="35">
        <v>5</v>
      </c>
    </row>
    <row r="28" spans="1:16" ht="15">
      <c r="A28" s="5">
        <v>27</v>
      </c>
      <c r="B28" s="25">
        <v>34</v>
      </c>
      <c r="C28" s="25">
        <v>105269</v>
      </c>
      <c r="D28" s="3" t="s">
        <v>75</v>
      </c>
      <c r="E28" s="25">
        <v>1989</v>
      </c>
      <c r="F28" s="25" t="s">
        <v>9</v>
      </c>
      <c r="G28" s="25" t="s">
        <v>33</v>
      </c>
      <c r="H28" s="4">
        <v>25.75</v>
      </c>
      <c r="I28" s="27">
        <v>48.24</v>
      </c>
      <c r="J28" s="30">
        <v>67.74</v>
      </c>
      <c r="K28" s="13">
        <v>84.03</v>
      </c>
      <c r="L28">
        <f t="shared" si="0"/>
        <v>25.75</v>
      </c>
      <c r="M28">
        <f t="shared" si="1"/>
        <v>22.490000000000002</v>
      </c>
      <c r="N28">
        <f t="shared" si="2"/>
        <v>19.499999999999993</v>
      </c>
      <c r="O28">
        <f t="shared" si="3"/>
        <v>16.290000000000006</v>
      </c>
      <c r="P28" s="35">
        <v>4</v>
      </c>
    </row>
    <row r="29" spans="1:16" ht="15">
      <c r="A29" s="5">
        <v>28</v>
      </c>
      <c r="B29" s="25">
        <v>29</v>
      </c>
      <c r="C29" s="25">
        <v>55766</v>
      </c>
      <c r="D29" s="25" t="s">
        <v>405</v>
      </c>
      <c r="E29" s="25">
        <v>1985</v>
      </c>
      <c r="F29" s="25" t="s">
        <v>5</v>
      </c>
      <c r="G29" s="25" t="s">
        <v>38</v>
      </c>
      <c r="H29" s="4">
        <v>25.57</v>
      </c>
      <c r="I29" s="27">
        <v>48.33</v>
      </c>
      <c r="J29" s="30">
        <v>67.61</v>
      </c>
      <c r="K29" s="13">
        <v>84.06</v>
      </c>
      <c r="L29">
        <f t="shared" si="0"/>
        <v>25.57</v>
      </c>
      <c r="M29">
        <f t="shared" si="1"/>
        <v>22.759999999999998</v>
      </c>
      <c r="N29">
        <f t="shared" si="2"/>
        <v>19.28</v>
      </c>
      <c r="O29">
        <f t="shared" si="3"/>
        <v>16.450000000000003</v>
      </c>
      <c r="P29" s="35">
        <v>3</v>
      </c>
    </row>
    <row r="30" spans="1:16" ht="15">
      <c r="A30" s="5">
        <v>29</v>
      </c>
      <c r="B30" s="25">
        <v>46</v>
      </c>
      <c r="C30" s="25">
        <v>296431</v>
      </c>
      <c r="D30" s="25" t="s">
        <v>402</v>
      </c>
      <c r="E30" s="25">
        <v>1984</v>
      </c>
      <c r="F30" s="25" t="s">
        <v>10</v>
      </c>
      <c r="G30" s="25"/>
      <c r="H30" s="4">
        <v>25.62</v>
      </c>
      <c r="I30" s="27">
        <v>48.68</v>
      </c>
      <c r="J30" s="30">
        <v>67.91</v>
      </c>
      <c r="K30" s="13">
        <v>84.1</v>
      </c>
      <c r="L30">
        <f t="shared" si="0"/>
        <v>25.62</v>
      </c>
      <c r="M30">
        <f t="shared" si="1"/>
        <v>23.06</v>
      </c>
      <c r="N30">
        <f t="shared" si="2"/>
        <v>19.229999999999997</v>
      </c>
      <c r="O30">
        <f t="shared" si="3"/>
        <v>16.189999999999998</v>
      </c>
      <c r="P30" s="35">
        <v>2</v>
      </c>
    </row>
    <row r="31" spans="1:16" ht="15">
      <c r="A31" s="5">
        <v>30</v>
      </c>
      <c r="B31" s="25">
        <v>7</v>
      </c>
      <c r="C31" s="25">
        <v>515806</v>
      </c>
      <c r="D31" s="25" t="s">
        <v>409</v>
      </c>
      <c r="E31" s="25">
        <v>1986</v>
      </c>
      <c r="F31" s="25" t="s">
        <v>8</v>
      </c>
      <c r="G31" s="25" t="s">
        <v>38</v>
      </c>
      <c r="H31" s="4">
        <v>25.62</v>
      </c>
      <c r="I31" s="27">
        <v>48.53</v>
      </c>
      <c r="J31" s="30">
        <v>67.75</v>
      </c>
      <c r="K31" s="13">
        <v>84.44</v>
      </c>
      <c r="L31">
        <f t="shared" si="0"/>
        <v>25.62</v>
      </c>
      <c r="M31">
        <f t="shared" si="1"/>
        <v>22.91</v>
      </c>
      <c r="N31">
        <f t="shared" si="2"/>
        <v>19.22</v>
      </c>
      <c r="O31">
        <f t="shared" si="3"/>
        <v>16.689999999999998</v>
      </c>
      <c r="P31" s="35">
        <v>1</v>
      </c>
    </row>
    <row r="32" spans="1:15" ht="15">
      <c r="A32" s="5">
        <v>31</v>
      </c>
      <c r="B32" s="25">
        <v>42</v>
      </c>
      <c r="C32" s="25">
        <v>538038</v>
      </c>
      <c r="D32" s="25" t="s">
        <v>406</v>
      </c>
      <c r="E32" s="25">
        <v>1986</v>
      </c>
      <c r="F32" s="25" t="s">
        <v>11</v>
      </c>
      <c r="G32" s="25" t="s">
        <v>34</v>
      </c>
      <c r="H32" s="4">
        <v>25.72</v>
      </c>
      <c r="I32" s="27">
        <v>48.54</v>
      </c>
      <c r="J32" s="30">
        <v>68.15</v>
      </c>
      <c r="K32" s="13">
        <v>84.51</v>
      </c>
      <c r="L32">
        <f t="shared" si="0"/>
        <v>25.72</v>
      </c>
      <c r="M32">
        <f t="shared" si="1"/>
        <v>22.82</v>
      </c>
      <c r="N32">
        <f t="shared" si="2"/>
        <v>19.610000000000007</v>
      </c>
      <c r="O32">
        <f t="shared" si="3"/>
        <v>16.36</v>
      </c>
    </row>
    <row r="33" spans="1:15" ht="15">
      <c r="A33" s="5">
        <v>32</v>
      </c>
      <c r="B33" s="25">
        <v>53</v>
      </c>
      <c r="C33" s="25">
        <v>196968</v>
      </c>
      <c r="D33" s="25" t="s">
        <v>397</v>
      </c>
      <c r="E33" s="25">
        <v>1990</v>
      </c>
      <c r="F33" s="25" t="s">
        <v>1</v>
      </c>
      <c r="G33" s="25" t="s">
        <v>31</v>
      </c>
      <c r="H33" s="4">
        <v>25.45</v>
      </c>
      <c r="I33" s="27">
        <v>48.06</v>
      </c>
      <c r="J33" s="30">
        <v>67.57</v>
      </c>
      <c r="K33" s="13">
        <v>84.67</v>
      </c>
      <c r="L33">
        <f t="shared" si="0"/>
        <v>25.45</v>
      </c>
      <c r="M33">
        <f t="shared" si="1"/>
        <v>22.610000000000003</v>
      </c>
      <c r="N33">
        <f t="shared" si="2"/>
        <v>19.50999999999999</v>
      </c>
      <c r="O33">
        <f t="shared" si="3"/>
        <v>17.10000000000001</v>
      </c>
    </row>
    <row r="34" spans="1:15" ht="15">
      <c r="A34" s="5">
        <v>33</v>
      </c>
      <c r="B34" s="25">
        <v>25</v>
      </c>
      <c r="C34" s="25">
        <v>106022</v>
      </c>
      <c r="D34" s="25" t="s">
        <v>410</v>
      </c>
      <c r="E34" s="25">
        <v>1980</v>
      </c>
      <c r="F34" s="25" t="s">
        <v>9</v>
      </c>
      <c r="G34" s="25" t="s">
        <v>38</v>
      </c>
      <c r="H34" s="4">
        <v>25.67</v>
      </c>
      <c r="I34" s="27">
        <v>48.57</v>
      </c>
      <c r="J34" s="30">
        <v>68.26</v>
      </c>
      <c r="K34" s="13">
        <v>84.74</v>
      </c>
      <c r="L34">
        <f t="shared" si="0"/>
        <v>25.67</v>
      </c>
      <c r="M34">
        <f t="shared" si="1"/>
        <v>22.9</v>
      </c>
      <c r="N34">
        <f t="shared" si="2"/>
        <v>19.690000000000005</v>
      </c>
      <c r="O34">
        <f t="shared" si="3"/>
        <v>16.47999999999999</v>
      </c>
    </row>
    <row r="35" spans="1:15" ht="15">
      <c r="A35" s="5">
        <v>34</v>
      </c>
      <c r="B35" s="25">
        <v>49</v>
      </c>
      <c r="C35" s="25">
        <v>538855</v>
      </c>
      <c r="D35" s="25" t="s">
        <v>391</v>
      </c>
      <c r="E35" s="25">
        <v>1990</v>
      </c>
      <c r="F35" s="25" t="s">
        <v>11</v>
      </c>
      <c r="G35" s="25" t="s">
        <v>32</v>
      </c>
      <c r="H35" s="4">
        <v>25.61</v>
      </c>
      <c r="I35" s="27">
        <v>48.56</v>
      </c>
      <c r="J35" s="30">
        <v>68.36</v>
      </c>
      <c r="K35" s="13">
        <v>84.82</v>
      </c>
      <c r="L35">
        <f t="shared" si="0"/>
        <v>25.61</v>
      </c>
      <c r="M35">
        <f t="shared" si="1"/>
        <v>22.950000000000003</v>
      </c>
      <c r="N35">
        <f t="shared" si="2"/>
        <v>19.799999999999997</v>
      </c>
      <c r="O35">
        <f t="shared" si="3"/>
        <v>16.459999999999994</v>
      </c>
    </row>
    <row r="36" spans="1:15" ht="15">
      <c r="A36" s="5">
        <v>35</v>
      </c>
      <c r="B36" s="25">
        <v>54</v>
      </c>
      <c r="C36" s="25">
        <v>106825</v>
      </c>
      <c r="D36" s="3" t="s">
        <v>70</v>
      </c>
      <c r="E36" s="25">
        <v>1988</v>
      </c>
      <c r="F36" s="25" t="s">
        <v>9</v>
      </c>
      <c r="G36" s="25" t="s">
        <v>33</v>
      </c>
      <c r="H36" s="4">
        <v>25.69</v>
      </c>
      <c r="I36" s="27">
        <v>48.33</v>
      </c>
      <c r="J36" s="30">
        <v>68.36</v>
      </c>
      <c r="K36" s="13">
        <v>84.86</v>
      </c>
      <c r="L36">
        <f t="shared" si="0"/>
        <v>25.69</v>
      </c>
      <c r="M36">
        <f t="shared" si="1"/>
        <v>22.639999999999997</v>
      </c>
      <c r="N36">
        <f t="shared" si="2"/>
        <v>20.03</v>
      </c>
      <c r="O36">
        <f t="shared" si="3"/>
        <v>16.5</v>
      </c>
    </row>
    <row r="37" spans="1:15" ht="15">
      <c r="A37" s="5">
        <v>36</v>
      </c>
      <c r="B37" s="25">
        <v>44</v>
      </c>
      <c r="C37" s="25">
        <v>515782</v>
      </c>
      <c r="D37" s="25" t="s">
        <v>418</v>
      </c>
      <c r="E37" s="25">
        <v>1986</v>
      </c>
      <c r="F37" s="25" t="s">
        <v>8</v>
      </c>
      <c r="G37" s="25" t="s">
        <v>34</v>
      </c>
      <c r="H37" s="4">
        <v>25.71</v>
      </c>
      <c r="I37" s="27">
        <v>49.16</v>
      </c>
      <c r="J37" s="30">
        <v>68.34</v>
      </c>
      <c r="K37" s="13">
        <v>84.97</v>
      </c>
      <c r="L37">
        <f t="shared" si="0"/>
        <v>25.71</v>
      </c>
      <c r="M37">
        <f t="shared" si="1"/>
        <v>23.449999999999996</v>
      </c>
      <c r="N37">
        <f t="shared" si="2"/>
        <v>19.180000000000007</v>
      </c>
      <c r="O37">
        <f t="shared" si="3"/>
        <v>16.629999999999995</v>
      </c>
    </row>
    <row r="38" spans="1:15" ht="15">
      <c r="A38" s="5">
        <v>37</v>
      </c>
      <c r="B38" s="25">
        <v>45</v>
      </c>
      <c r="C38" s="25">
        <v>296623</v>
      </c>
      <c r="D38" s="25" t="s">
        <v>403</v>
      </c>
      <c r="E38" s="25">
        <v>1985</v>
      </c>
      <c r="F38" s="25" t="s">
        <v>10</v>
      </c>
      <c r="G38" s="25" t="s">
        <v>33</v>
      </c>
      <c r="H38" s="4">
        <v>25.51</v>
      </c>
      <c r="I38" s="27">
        <v>48.82</v>
      </c>
      <c r="J38" s="30">
        <v>68.57</v>
      </c>
      <c r="K38" s="13">
        <v>85.14</v>
      </c>
      <c r="L38">
        <f t="shared" si="0"/>
        <v>25.51</v>
      </c>
      <c r="M38">
        <f t="shared" si="1"/>
        <v>23.31</v>
      </c>
      <c r="N38">
        <f t="shared" si="2"/>
        <v>19.749999999999993</v>
      </c>
      <c r="O38">
        <f t="shared" si="3"/>
        <v>16.570000000000007</v>
      </c>
    </row>
    <row r="39" spans="1:15" ht="15">
      <c r="A39" s="5">
        <v>38</v>
      </c>
      <c r="B39" s="25">
        <v>51</v>
      </c>
      <c r="C39" s="25">
        <v>105920</v>
      </c>
      <c r="D39" s="25" t="s">
        <v>392</v>
      </c>
      <c r="E39" s="25">
        <v>1989</v>
      </c>
      <c r="F39" s="25" t="s">
        <v>9</v>
      </c>
      <c r="G39" s="25" t="s">
        <v>31</v>
      </c>
      <c r="H39" s="4">
        <v>25.96</v>
      </c>
      <c r="I39" s="27">
        <v>49.12</v>
      </c>
      <c r="J39" s="30">
        <v>69.1</v>
      </c>
      <c r="K39" s="13">
        <v>85.83</v>
      </c>
      <c r="L39">
        <f t="shared" si="0"/>
        <v>25.96</v>
      </c>
      <c r="M39">
        <f t="shared" si="1"/>
        <v>23.159999999999997</v>
      </c>
      <c r="N39">
        <f t="shared" si="2"/>
        <v>19.979999999999997</v>
      </c>
      <c r="O39">
        <f t="shared" si="3"/>
        <v>16.730000000000004</v>
      </c>
    </row>
    <row r="40" spans="1:15" ht="15">
      <c r="A40" s="5">
        <v>39</v>
      </c>
      <c r="B40" s="25">
        <v>47</v>
      </c>
      <c r="C40" s="25">
        <v>515997</v>
      </c>
      <c r="D40" t="s">
        <v>148</v>
      </c>
      <c r="E40" s="25">
        <v>1989</v>
      </c>
      <c r="F40" s="25" t="s">
        <v>8</v>
      </c>
      <c r="G40" s="25" t="s">
        <v>34</v>
      </c>
      <c r="H40" s="4">
        <v>25.96</v>
      </c>
      <c r="I40" s="27">
        <v>50.02</v>
      </c>
      <c r="J40" s="30">
        <v>69.79</v>
      </c>
      <c r="K40" s="13">
        <v>85.9</v>
      </c>
      <c r="L40">
        <f t="shared" si="0"/>
        <v>25.96</v>
      </c>
      <c r="M40">
        <f t="shared" si="1"/>
        <v>24.060000000000002</v>
      </c>
      <c r="N40">
        <f t="shared" si="2"/>
        <v>19.770000000000003</v>
      </c>
      <c r="O40">
        <f t="shared" si="3"/>
        <v>16.11</v>
      </c>
    </row>
    <row r="41" spans="1:14" ht="15">
      <c r="A41" s="5">
        <v>40</v>
      </c>
      <c r="B41" s="25">
        <v>39</v>
      </c>
      <c r="C41" s="25">
        <v>105334</v>
      </c>
      <c r="D41" s="25" t="s">
        <v>393</v>
      </c>
      <c r="E41" s="25">
        <v>1989</v>
      </c>
      <c r="F41" s="25" t="s">
        <v>9</v>
      </c>
      <c r="G41" s="25" t="s">
        <v>38</v>
      </c>
      <c r="H41" s="4">
        <v>26.44</v>
      </c>
      <c r="I41" s="27">
        <v>49.72</v>
      </c>
      <c r="J41" s="30">
        <v>69.62</v>
      </c>
      <c r="K41" s="13">
        <v>86.85</v>
      </c>
      <c r="L41">
        <f t="shared" si="0"/>
        <v>26.44</v>
      </c>
      <c r="M41">
        <f>+I41-H41</f>
        <v>23.279999999999998</v>
      </c>
      <c r="N41">
        <f>+J41-I41</f>
        <v>19.900000000000006</v>
      </c>
    </row>
    <row r="42" spans="1:11" ht="15">
      <c r="A42" s="13" t="s">
        <v>359</v>
      </c>
      <c r="B42" s="25">
        <v>2</v>
      </c>
      <c r="C42" s="25">
        <v>55970</v>
      </c>
      <c r="D42" s="25" t="s">
        <v>396</v>
      </c>
      <c r="E42" s="25">
        <v>1989</v>
      </c>
      <c r="F42" s="25" t="s">
        <v>5</v>
      </c>
      <c r="G42" s="25" t="s">
        <v>32</v>
      </c>
      <c r="I42" s="27"/>
      <c r="J42" s="30"/>
      <c r="K42" s="13" t="s">
        <v>359</v>
      </c>
    </row>
    <row r="43" spans="1:11" ht="15">
      <c r="A43" s="13" t="s">
        <v>359</v>
      </c>
      <c r="B43" s="25">
        <v>6</v>
      </c>
      <c r="C43" s="25">
        <v>295533</v>
      </c>
      <c r="D43" s="25" t="s">
        <v>415</v>
      </c>
      <c r="E43" s="25">
        <v>1980</v>
      </c>
      <c r="F43" s="25" t="s">
        <v>10</v>
      </c>
      <c r="G43" s="25" t="s">
        <v>38</v>
      </c>
      <c r="I43" s="27"/>
      <c r="J43" s="30"/>
      <c r="K43" s="13" t="s">
        <v>359</v>
      </c>
    </row>
    <row r="44" spans="1:11" ht="15">
      <c r="A44" s="13" t="s">
        <v>359</v>
      </c>
      <c r="B44" s="25">
        <v>16</v>
      </c>
      <c r="C44" s="25">
        <v>55576</v>
      </c>
      <c r="D44" s="3" t="s">
        <v>48</v>
      </c>
      <c r="E44" s="25">
        <v>1981</v>
      </c>
      <c r="F44" s="25" t="s">
        <v>5</v>
      </c>
      <c r="G44" s="25" t="s">
        <v>34</v>
      </c>
      <c r="I44" s="27"/>
      <c r="J44" s="30"/>
      <c r="K44" s="13" t="s">
        <v>359</v>
      </c>
    </row>
    <row r="45" spans="1:11" ht="15">
      <c r="A45" s="13" t="s">
        <v>359</v>
      </c>
      <c r="B45">
        <v>55</v>
      </c>
      <c r="C45">
        <v>565369</v>
      </c>
      <c r="D45" s="25" t="s">
        <v>388</v>
      </c>
      <c r="E45">
        <v>1991</v>
      </c>
      <c r="F45" t="s">
        <v>14</v>
      </c>
      <c r="G45" t="s">
        <v>33</v>
      </c>
      <c r="K45" s="13" t="s">
        <v>359</v>
      </c>
    </row>
    <row r="46" spans="1:14" ht="15">
      <c r="A46" s="5" t="s">
        <v>361</v>
      </c>
      <c r="B46" s="25">
        <v>4</v>
      </c>
      <c r="C46" s="25">
        <v>516138</v>
      </c>
      <c r="D46" s="3" t="s">
        <v>59</v>
      </c>
      <c r="E46" s="25">
        <v>1991</v>
      </c>
      <c r="F46" s="25" t="s">
        <v>8</v>
      </c>
      <c r="G46" s="25" t="s">
        <v>32</v>
      </c>
      <c r="H46" s="4">
        <v>25.08</v>
      </c>
      <c r="I46" s="27">
        <v>47.06</v>
      </c>
      <c r="J46" s="30">
        <v>65.98</v>
      </c>
      <c r="K46" s="13" t="s">
        <v>92</v>
      </c>
      <c r="L46">
        <f>+H46</f>
        <v>25.08</v>
      </c>
      <c r="M46">
        <f>+I46-H46</f>
        <v>21.980000000000004</v>
      </c>
      <c r="N46">
        <f>+J46-I46</f>
        <v>18.92</v>
      </c>
    </row>
    <row r="47" spans="1:11" ht="15">
      <c r="A47" s="5" t="s">
        <v>361</v>
      </c>
      <c r="B47" s="25">
        <v>5</v>
      </c>
      <c r="C47" s="25">
        <v>296472</v>
      </c>
      <c r="D47" s="25" t="s">
        <v>417</v>
      </c>
      <c r="E47" s="25">
        <v>1985</v>
      </c>
      <c r="F47" s="25" t="s">
        <v>10</v>
      </c>
      <c r="G47" s="25" t="s">
        <v>185</v>
      </c>
      <c r="I47" s="27"/>
      <c r="J47" s="30"/>
      <c r="K47" s="13" t="s">
        <v>92</v>
      </c>
    </row>
    <row r="48" spans="1:13" ht="15">
      <c r="A48" s="5" t="s">
        <v>361</v>
      </c>
      <c r="B48" s="25">
        <v>18</v>
      </c>
      <c r="C48" s="25">
        <v>195671</v>
      </c>
      <c r="D48" s="3" t="s">
        <v>69</v>
      </c>
      <c r="E48" s="25">
        <v>1978</v>
      </c>
      <c r="F48" s="25" t="s">
        <v>1</v>
      </c>
      <c r="G48" s="25" t="s">
        <v>31</v>
      </c>
      <c r="H48" s="4">
        <v>25.2</v>
      </c>
      <c r="I48" s="27">
        <v>47.53</v>
      </c>
      <c r="J48" s="30"/>
      <c r="K48" s="13" t="s">
        <v>92</v>
      </c>
      <c r="L48">
        <f>+H48</f>
        <v>25.2</v>
      </c>
      <c r="M48">
        <f>+I48-H48</f>
        <v>22.330000000000002</v>
      </c>
    </row>
    <row r="49" spans="1:12" ht="15">
      <c r="A49" s="5" t="s">
        <v>361</v>
      </c>
      <c r="B49" s="25">
        <v>19</v>
      </c>
      <c r="C49" s="25">
        <v>565243</v>
      </c>
      <c r="D49" s="3" t="s">
        <v>43</v>
      </c>
      <c r="E49" s="25">
        <v>1983</v>
      </c>
      <c r="F49" s="25" t="s">
        <v>14</v>
      </c>
      <c r="G49" s="25" t="s">
        <v>281</v>
      </c>
      <c r="H49" s="4">
        <v>25.31</v>
      </c>
      <c r="I49" s="27"/>
      <c r="J49" s="30"/>
      <c r="K49" s="13" t="s">
        <v>92</v>
      </c>
      <c r="L49">
        <f>+H49</f>
        <v>25.31</v>
      </c>
    </row>
    <row r="50" spans="1:11" ht="15">
      <c r="A50" s="5" t="s">
        <v>361</v>
      </c>
      <c r="B50" s="25">
        <v>26</v>
      </c>
      <c r="C50" s="25">
        <v>565320</v>
      </c>
      <c r="D50" s="3" t="s">
        <v>99</v>
      </c>
      <c r="E50" s="25">
        <v>1988</v>
      </c>
      <c r="F50" s="25" t="s">
        <v>14</v>
      </c>
      <c r="G50" s="25" t="s">
        <v>281</v>
      </c>
      <c r="I50" s="27"/>
      <c r="J50" s="30"/>
      <c r="K50" s="13" t="s">
        <v>92</v>
      </c>
    </row>
    <row r="51" spans="1:13" ht="15">
      <c r="A51" s="5" t="s">
        <v>361</v>
      </c>
      <c r="B51" s="25">
        <v>32</v>
      </c>
      <c r="C51" s="25">
        <v>297910</v>
      </c>
      <c r="D51" s="3" t="s">
        <v>96</v>
      </c>
      <c r="E51" s="25">
        <v>1991</v>
      </c>
      <c r="F51" s="25" t="s">
        <v>10</v>
      </c>
      <c r="G51" s="25" t="s">
        <v>32</v>
      </c>
      <c r="H51" s="4">
        <v>25.4</v>
      </c>
      <c r="I51" s="27">
        <v>47.92</v>
      </c>
      <c r="J51" s="30"/>
      <c r="K51" s="13" t="s">
        <v>92</v>
      </c>
      <c r="L51">
        <f aca="true" t="shared" si="4" ref="L51:L57">+H51</f>
        <v>25.4</v>
      </c>
      <c r="M51">
        <f>+I51-H51</f>
        <v>22.520000000000003</v>
      </c>
    </row>
    <row r="52" spans="1:12" ht="15">
      <c r="A52" s="5" t="s">
        <v>361</v>
      </c>
      <c r="B52" s="25">
        <v>35</v>
      </c>
      <c r="C52" s="25">
        <v>55882</v>
      </c>
      <c r="D52" s="25" t="s">
        <v>399</v>
      </c>
      <c r="E52" s="25">
        <v>1987</v>
      </c>
      <c r="F52" s="25" t="s">
        <v>5</v>
      </c>
      <c r="G52" s="25" t="s">
        <v>32</v>
      </c>
      <c r="H52" s="4">
        <v>25.92</v>
      </c>
      <c r="I52" s="27"/>
      <c r="J52" s="30"/>
      <c r="K52" s="13" t="s">
        <v>92</v>
      </c>
      <c r="L52">
        <f t="shared" si="4"/>
        <v>25.92</v>
      </c>
    </row>
    <row r="53" spans="1:12" ht="15">
      <c r="A53" s="5" t="s">
        <v>361</v>
      </c>
      <c r="B53" s="25">
        <v>36</v>
      </c>
      <c r="C53" s="25">
        <v>296008</v>
      </c>
      <c r="D53" s="25" t="s">
        <v>412</v>
      </c>
      <c r="E53" s="25">
        <v>1981</v>
      </c>
      <c r="F53" s="25" t="s">
        <v>10</v>
      </c>
      <c r="G53" s="25" t="s">
        <v>31</v>
      </c>
      <c r="H53" s="4">
        <v>25.43</v>
      </c>
      <c r="I53" s="27"/>
      <c r="J53" s="30"/>
      <c r="K53" s="13" t="s">
        <v>92</v>
      </c>
      <c r="L53">
        <f t="shared" si="4"/>
        <v>25.43</v>
      </c>
    </row>
    <row r="54" spans="1:12" ht="15">
      <c r="A54" s="5" t="s">
        <v>361</v>
      </c>
      <c r="B54" s="25">
        <v>41</v>
      </c>
      <c r="C54" s="25">
        <v>55913</v>
      </c>
      <c r="D54" s="25" t="s">
        <v>395</v>
      </c>
      <c r="E54" s="25">
        <v>1988</v>
      </c>
      <c r="F54" s="25" t="s">
        <v>5</v>
      </c>
      <c r="G54" s="25"/>
      <c r="H54" s="4">
        <v>25.57</v>
      </c>
      <c r="I54" s="27"/>
      <c r="J54" s="30"/>
      <c r="K54" s="13" t="s">
        <v>92</v>
      </c>
      <c r="L54">
        <f t="shared" si="4"/>
        <v>25.57</v>
      </c>
    </row>
    <row r="55" spans="1:12" ht="15">
      <c r="A55" s="5" t="s">
        <v>361</v>
      </c>
      <c r="B55" s="25">
        <v>48</v>
      </c>
      <c r="C55" s="25">
        <v>206323</v>
      </c>
      <c r="D55" s="25" t="s">
        <v>398</v>
      </c>
      <c r="E55" s="25">
        <v>1990</v>
      </c>
      <c r="F55" s="25" t="s">
        <v>13</v>
      </c>
      <c r="G55" s="25" t="s">
        <v>33</v>
      </c>
      <c r="H55" s="4">
        <v>25.43</v>
      </c>
      <c r="I55" s="27"/>
      <c r="J55" s="30"/>
      <c r="K55" s="13" t="s">
        <v>92</v>
      </c>
      <c r="L55">
        <f t="shared" si="4"/>
        <v>25.43</v>
      </c>
    </row>
    <row r="56" spans="1:14" ht="15">
      <c r="A56" s="5" t="s">
        <v>361</v>
      </c>
      <c r="B56" s="25">
        <v>52</v>
      </c>
      <c r="C56" s="25">
        <v>225308</v>
      </c>
      <c r="D56" s="25" t="s">
        <v>390</v>
      </c>
      <c r="E56" s="25">
        <v>1986</v>
      </c>
      <c r="F56" s="25" t="s">
        <v>6</v>
      </c>
      <c r="G56" s="25" t="s">
        <v>37</v>
      </c>
      <c r="H56" s="4">
        <v>26.29</v>
      </c>
      <c r="I56" s="27">
        <v>50.15</v>
      </c>
      <c r="J56" s="30">
        <v>69.98</v>
      </c>
      <c r="K56" s="13" t="s">
        <v>92</v>
      </c>
      <c r="L56">
        <f t="shared" si="4"/>
        <v>26.29</v>
      </c>
      <c r="M56">
        <f>+I56-H56</f>
        <v>23.86</v>
      </c>
      <c r="N56">
        <f>+J56-I56</f>
        <v>19.830000000000005</v>
      </c>
    </row>
    <row r="57" spans="1:14" ht="15">
      <c r="A57" s="5" t="s">
        <v>361</v>
      </c>
      <c r="B57">
        <v>56</v>
      </c>
      <c r="C57">
        <v>106988</v>
      </c>
      <c r="D57" s="3" t="s">
        <v>105</v>
      </c>
      <c r="E57">
        <v>1990</v>
      </c>
      <c r="F57" t="s">
        <v>9</v>
      </c>
      <c r="H57" s="4">
        <v>26.02</v>
      </c>
      <c r="I57" s="27">
        <v>49.07</v>
      </c>
      <c r="J57" s="30">
        <v>68.75</v>
      </c>
      <c r="K57" s="13" t="s">
        <v>92</v>
      </c>
      <c r="L57">
        <f t="shared" si="4"/>
        <v>26.02</v>
      </c>
      <c r="M57">
        <f>+I57-H57</f>
        <v>23.05</v>
      </c>
      <c r="N57">
        <f>+J57-I57</f>
        <v>19.68</v>
      </c>
    </row>
    <row r="60" ht="15">
      <c r="D60" s="8" t="s">
        <v>282</v>
      </c>
    </row>
    <row r="61" ht="15">
      <c r="D61" s="20" t="s">
        <v>179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9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7" width="7.140625" style="6" customWidth="1"/>
    <col min="18" max="18" width="7.140625" style="29" customWidth="1"/>
  </cols>
  <sheetData>
    <row r="1" spans="1:18" s="1" customFormat="1" ht="30.75" customHeight="1" thickBot="1">
      <c r="A1" s="22"/>
      <c r="C1" s="49" t="s">
        <v>177</v>
      </c>
      <c r="D1" s="50"/>
      <c r="E1" s="49" t="s">
        <v>344</v>
      </c>
      <c r="F1" s="51"/>
      <c r="G1" s="49" t="s">
        <v>383</v>
      </c>
      <c r="H1" s="51"/>
      <c r="I1" s="49" t="s">
        <v>424</v>
      </c>
      <c r="J1" s="50"/>
      <c r="K1" s="49" t="s">
        <v>454</v>
      </c>
      <c r="L1" s="50"/>
      <c r="M1" s="2" t="s">
        <v>0</v>
      </c>
      <c r="N1" s="2" t="s">
        <v>134</v>
      </c>
      <c r="O1" s="2" t="s">
        <v>135</v>
      </c>
      <c r="P1" s="2" t="s">
        <v>136</v>
      </c>
      <c r="Q1" s="2" t="s">
        <v>345</v>
      </c>
      <c r="R1" s="28" t="s">
        <v>137</v>
      </c>
    </row>
    <row r="2" spans="1:17" ht="15.75" thickTop="1">
      <c r="A2" s="25" t="s">
        <v>435</v>
      </c>
      <c r="B2" s="25" t="s">
        <v>8</v>
      </c>
      <c r="K2" s="6">
        <v>21</v>
      </c>
      <c r="L2" s="5">
        <v>10</v>
      </c>
      <c r="M2" s="6">
        <f>+D2+F2+H2+J2+L2</f>
        <v>10</v>
      </c>
      <c r="N2" s="6">
        <f>+D2</f>
        <v>0</v>
      </c>
      <c r="O2" s="6">
        <f>+L2</f>
        <v>10</v>
      </c>
      <c r="P2" s="6">
        <f>+H2+J2</f>
        <v>0</v>
      </c>
      <c r="Q2" s="6">
        <f>+F2</f>
        <v>0</v>
      </c>
    </row>
    <row r="3" spans="1:17" ht="15">
      <c r="A3" s="25" t="s">
        <v>251</v>
      </c>
      <c r="B3" t="s">
        <v>3</v>
      </c>
      <c r="C3" s="16" t="s">
        <v>7</v>
      </c>
      <c r="M3" s="6">
        <f>+D3+F3+H3+J3+L3</f>
        <v>0</v>
      </c>
      <c r="N3" s="6">
        <f>+D3</f>
        <v>0</v>
      </c>
      <c r="O3" s="6">
        <f>+L3</f>
        <v>0</v>
      </c>
      <c r="P3" s="6">
        <f>+H3+J3</f>
        <v>0</v>
      </c>
      <c r="Q3" s="6">
        <f>+F3</f>
        <v>0</v>
      </c>
    </row>
    <row r="4" spans="1:17" ht="15">
      <c r="A4" s="25" t="s">
        <v>385</v>
      </c>
      <c r="B4" s="36" t="s">
        <v>2</v>
      </c>
      <c r="I4" s="16" t="s">
        <v>361</v>
      </c>
      <c r="K4" s="16">
        <v>58</v>
      </c>
      <c r="M4" s="6">
        <f>+D4+F4+H4+J4+L4</f>
        <v>0</v>
      </c>
      <c r="N4" s="6">
        <f>+D4</f>
        <v>0</v>
      </c>
      <c r="O4" s="6">
        <f>+L4</f>
        <v>0</v>
      </c>
      <c r="P4" s="6">
        <f>+H4+J4</f>
        <v>0</v>
      </c>
      <c r="Q4" s="6">
        <f>+F4</f>
        <v>0</v>
      </c>
    </row>
    <row r="5" spans="1:17" ht="15">
      <c r="A5" s="25" t="s">
        <v>212</v>
      </c>
      <c r="B5" t="s">
        <v>3</v>
      </c>
      <c r="C5" s="16" t="s">
        <v>7</v>
      </c>
      <c r="M5" s="6">
        <f>+D5+F5+H5+J5+L5</f>
        <v>0</v>
      </c>
      <c r="N5" s="6">
        <f>+D5</f>
        <v>0</v>
      </c>
      <c r="O5" s="6">
        <f>+L5</f>
        <v>0</v>
      </c>
      <c r="P5" s="6">
        <f>+H5+J5</f>
        <v>0</v>
      </c>
      <c r="Q5" s="6">
        <f>+F5</f>
        <v>0</v>
      </c>
    </row>
    <row r="6" spans="1:17" ht="15">
      <c r="A6" s="25" t="s">
        <v>231</v>
      </c>
      <c r="B6" t="s">
        <v>4</v>
      </c>
      <c r="C6" s="6">
        <v>13</v>
      </c>
      <c r="D6" s="5">
        <v>20</v>
      </c>
      <c r="E6" s="16">
        <v>33</v>
      </c>
      <c r="G6" s="16">
        <v>41</v>
      </c>
      <c r="I6" s="15">
        <v>30</v>
      </c>
      <c r="J6" s="5">
        <v>1</v>
      </c>
      <c r="K6" s="6">
        <v>16</v>
      </c>
      <c r="L6" s="5">
        <v>15</v>
      </c>
      <c r="M6" s="6">
        <f>+D6+F6+H6+J6+L6</f>
        <v>36</v>
      </c>
      <c r="N6" s="6">
        <f>+D6</f>
        <v>20</v>
      </c>
      <c r="O6" s="6">
        <f>+L6</f>
        <v>15</v>
      </c>
      <c r="P6" s="6">
        <f>+H6+J6</f>
        <v>1</v>
      </c>
      <c r="Q6" s="6">
        <f>+F6</f>
        <v>0</v>
      </c>
    </row>
    <row r="7" spans="1:17" ht="15">
      <c r="A7" s="3" t="s">
        <v>283</v>
      </c>
      <c r="B7" t="s">
        <v>5</v>
      </c>
      <c r="E7" s="16">
        <v>40</v>
      </c>
      <c r="G7" s="15">
        <v>3</v>
      </c>
      <c r="H7" s="5">
        <v>60</v>
      </c>
      <c r="I7" s="15">
        <v>18</v>
      </c>
      <c r="J7" s="5">
        <v>13</v>
      </c>
      <c r="K7" s="6">
        <v>4</v>
      </c>
      <c r="L7" s="5">
        <v>50</v>
      </c>
      <c r="M7" s="6">
        <f>+D7+F7+H7+J7+L7</f>
        <v>123</v>
      </c>
      <c r="N7" s="6">
        <f>+D7</f>
        <v>0</v>
      </c>
      <c r="O7" s="6">
        <f>+L7</f>
        <v>50</v>
      </c>
      <c r="P7" s="6">
        <f>+H7+J7</f>
        <v>73</v>
      </c>
      <c r="Q7" s="6">
        <f>+F7</f>
        <v>0</v>
      </c>
    </row>
    <row r="8" spans="1:17" ht="15">
      <c r="A8" s="25" t="s">
        <v>258</v>
      </c>
      <c r="B8" t="s">
        <v>6</v>
      </c>
      <c r="C8" s="16" t="s">
        <v>7</v>
      </c>
      <c r="M8" s="6">
        <f>+D8+F8+H8+J8+L8</f>
        <v>0</v>
      </c>
      <c r="N8" s="6">
        <f>+D8</f>
        <v>0</v>
      </c>
      <c r="O8" s="6">
        <f>+L8</f>
        <v>0</v>
      </c>
      <c r="P8" s="6">
        <f>+H8+J8</f>
        <v>0</v>
      </c>
      <c r="Q8" s="6">
        <f>+F8</f>
        <v>0</v>
      </c>
    </row>
    <row r="9" spans="1:17" ht="15">
      <c r="A9" s="25" t="s">
        <v>242</v>
      </c>
      <c r="B9" t="s">
        <v>5</v>
      </c>
      <c r="C9" s="6">
        <v>25</v>
      </c>
      <c r="D9" s="5">
        <v>6</v>
      </c>
      <c r="M9" s="6">
        <f>+D9+F9+H9+J9+L9</f>
        <v>6</v>
      </c>
      <c r="N9" s="6">
        <f>+D9</f>
        <v>6</v>
      </c>
      <c r="O9" s="6">
        <f>+L9</f>
        <v>0</v>
      </c>
      <c r="P9" s="6">
        <f>+H9+J9</f>
        <v>0</v>
      </c>
      <c r="Q9" s="6">
        <f>+F9</f>
        <v>0</v>
      </c>
    </row>
    <row r="10" spans="1:17" ht="15">
      <c r="A10" s="3" t="s">
        <v>436</v>
      </c>
      <c r="B10" s="25" t="s">
        <v>8</v>
      </c>
      <c r="K10" s="6">
        <v>26</v>
      </c>
      <c r="L10" s="5">
        <v>5</v>
      </c>
      <c r="M10" s="6">
        <f>+D10+F10+H10+J10+L10</f>
        <v>5</v>
      </c>
      <c r="N10" s="6">
        <f>+D10</f>
        <v>0</v>
      </c>
      <c r="O10" s="6">
        <f>+L10</f>
        <v>5</v>
      </c>
      <c r="P10" s="6">
        <f>+H10+J10</f>
        <v>0</v>
      </c>
      <c r="Q10" s="6">
        <f>+F10</f>
        <v>0</v>
      </c>
    </row>
    <row r="11" spans="1:17" ht="15">
      <c r="A11" s="3" t="s">
        <v>284</v>
      </c>
      <c r="B11" t="s">
        <v>1</v>
      </c>
      <c r="E11" s="6">
        <v>19</v>
      </c>
      <c r="F11" s="5">
        <v>12</v>
      </c>
      <c r="G11" s="15">
        <v>28</v>
      </c>
      <c r="H11" s="5">
        <v>3</v>
      </c>
      <c r="I11" s="15">
        <v>27</v>
      </c>
      <c r="J11" s="5">
        <v>4</v>
      </c>
      <c r="K11" s="15"/>
      <c r="M11" s="6">
        <f>+D11+F11+H11+J11+L11</f>
        <v>19</v>
      </c>
      <c r="N11" s="6">
        <f>+D11</f>
        <v>0</v>
      </c>
      <c r="O11" s="6">
        <f>+L11</f>
        <v>0</v>
      </c>
      <c r="P11" s="6">
        <f>+H11+J11</f>
        <v>7</v>
      </c>
      <c r="Q11" s="6">
        <f>+F11</f>
        <v>12</v>
      </c>
    </row>
    <row r="12" spans="1:17" ht="15">
      <c r="A12" s="23" t="s">
        <v>285</v>
      </c>
      <c r="B12" t="s">
        <v>11</v>
      </c>
      <c r="E12" s="16">
        <v>43</v>
      </c>
      <c r="G12" s="16">
        <v>47</v>
      </c>
      <c r="M12" s="6">
        <f>+D12+F12+H12+J12+L12</f>
        <v>0</v>
      </c>
      <c r="N12" s="6">
        <f>+D12</f>
        <v>0</v>
      </c>
      <c r="O12" s="6">
        <f>+L12</f>
        <v>0</v>
      </c>
      <c r="P12" s="6">
        <f>+H12+J12</f>
        <v>0</v>
      </c>
      <c r="Q12" s="6">
        <f>+F12</f>
        <v>0</v>
      </c>
    </row>
    <row r="13" spans="1:17" ht="15">
      <c r="A13" s="25" t="s">
        <v>236</v>
      </c>
      <c r="B13" t="s">
        <v>9</v>
      </c>
      <c r="C13" s="6">
        <v>22</v>
      </c>
      <c r="D13" s="5">
        <v>9</v>
      </c>
      <c r="M13" s="6">
        <f>+D13+F13+H13+J13+L13</f>
        <v>9</v>
      </c>
      <c r="N13" s="6">
        <f>+D13</f>
        <v>9</v>
      </c>
      <c r="O13" s="6">
        <f>+L13</f>
        <v>0</v>
      </c>
      <c r="P13" s="6">
        <f>+H13+J13</f>
        <v>0</v>
      </c>
      <c r="Q13" s="6">
        <f>+F13</f>
        <v>0</v>
      </c>
    </row>
    <row r="14" spans="1:17" ht="15">
      <c r="A14" s="25" t="s">
        <v>244</v>
      </c>
      <c r="B14" t="s">
        <v>187</v>
      </c>
      <c r="C14" s="16" t="s">
        <v>7</v>
      </c>
      <c r="M14" s="6">
        <f>+D14+F14+H14+J14+L14</f>
        <v>0</v>
      </c>
      <c r="N14" s="6">
        <f>+D14</f>
        <v>0</v>
      </c>
      <c r="O14" s="6">
        <f>+L14</f>
        <v>0</v>
      </c>
      <c r="P14" s="6">
        <f>+H14+J14</f>
        <v>0</v>
      </c>
      <c r="Q14" s="6">
        <f>+F14</f>
        <v>0</v>
      </c>
    </row>
    <row r="15" spans="1:17" ht="15">
      <c r="A15" s="3" t="s">
        <v>430</v>
      </c>
      <c r="B15" s="25" t="s">
        <v>10</v>
      </c>
      <c r="K15" s="6">
        <v>7</v>
      </c>
      <c r="L15" s="5">
        <v>36</v>
      </c>
      <c r="M15" s="6">
        <f>+D15+F15+H15+J15+L15</f>
        <v>36</v>
      </c>
      <c r="N15" s="6">
        <f>+D15</f>
        <v>0</v>
      </c>
      <c r="O15" s="6">
        <f>+L15</f>
        <v>36</v>
      </c>
      <c r="P15" s="6">
        <f>+H15+J15</f>
        <v>0</v>
      </c>
      <c r="Q15" s="6">
        <f>+F15</f>
        <v>0</v>
      </c>
    </row>
    <row r="16" spans="1:17" ht="15">
      <c r="A16" s="25" t="s">
        <v>257</v>
      </c>
      <c r="B16" t="s">
        <v>10</v>
      </c>
      <c r="C16" s="16" t="s">
        <v>7</v>
      </c>
      <c r="G16" s="7"/>
      <c r="I16" s="7"/>
      <c r="K16" s="7"/>
      <c r="M16" s="6">
        <f>+D16+F16+H16+J16+L16</f>
        <v>0</v>
      </c>
      <c r="N16" s="6">
        <f>+D16</f>
        <v>0</v>
      </c>
      <c r="O16" s="6">
        <f>+L16</f>
        <v>0</v>
      </c>
      <c r="P16" s="6">
        <f>+H16+J16</f>
        <v>0</v>
      </c>
      <c r="Q16" s="6">
        <f>+F16</f>
        <v>0</v>
      </c>
    </row>
    <row r="17" spans="1:17" ht="15">
      <c r="A17" s="25" t="s">
        <v>374</v>
      </c>
      <c r="B17" t="s">
        <v>9</v>
      </c>
      <c r="G17" s="16" t="s">
        <v>361</v>
      </c>
      <c r="I17" s="16" t="s">
        <v>361</v>
      </c>
      <c r="K17" s="16">
        <v>47</v>
      </c>
      <c r="M17" s="6">
        <f>+D17+F17+H17+J17+L17</f>
        <v>0</v>
      </c>
      <c r="N17" s="6">
        <f>+D17</f>
        <v>0</v>
      </c>
      <c r="O17" s="6">
        <f>+L17</f>
        <v>0</v>
      </c>
      <c r="P17" s="6">
        <f>+H17+J17</f>
        <v>0</v>
      </c>
      <c r="Q17" s="6">
        <f>+F17</f>
        <v>0</v>
      </c>
    </row>
    <row r="18" spans="1:17" ht="15">
      <c r="A18" s="25" t="s">
        <v>226</v>
      </c>
      <c r="B18" t="s">
        <v>11</v>
      </c>
      <c r="C18" s="6" t="s">
        <v>19</v>
      </c>
      <c r="E18" s="16">
        <v>63</v>
      </c>
      <c r="M18" s="6">
        <f>+D18+F18+H18+J18+L18</f>
        <v>0</v>
      </c>
      <c r="N18" s="6">
        <f>+D18</f>
        <v>0</v>
      </c>
      <c r="O18" s="6">
        <f>+L18</f>
        <v>0</v>
      </c>
      <c r="P18" s="6">
        <f>+H18+J18</f>
        <v>0</v>
      </c>
      <c r="Q18" s="6">
        <f>+F18</f>
        <v>0</v>
      </c>
    </row>
    <row r="19" spans="1:17" ht="15">
      <c r="A19" s="25" t="s">
        <v>227</v>
      </c>
      <c r="B19" t="s">
        <v>3</v>
      </c>
      <c r="C19" s="6">
        <v>20</v>
      </c>
      <c r="D19" s="5">
        <v>11</v>
      </c>
      <c r="G19" s="7"/>
      <c r="I19" s="7"/>
      <c r="K19" s="7"/>
      <c r="M19" s="6">
        <f>+D19+F19+H19+J19+L19</f>
        <v>11</v>
      </c>
      <c r="N19" s="6">
        <f>+D19</f>
        <v>11</v>
      </c>
      <c r="O19" s="6">
        <f>+L19</f>
        <v>0</v>
      </c>
      <c r="P19" s="6">
        <f>+H19+J19</f>
        <v>0</v>
      </c>
      <c r="Q19" s="6">
        <f>+F19</f>
        <v>0</v>
      </c>
    </row>
    <row r="20" spans="1:17" ht="15">
      <c r="A20" s="3" t="s">
        <v>286</v>
      </c>
      <c r="B20" t="s">
        <v>1</v>
      </c>
      <c r="C20" s="4"/>
      <c r="E20" s="6">
        <v>5</v>
      </c>
      <c r="F20" s="5">
        <v>45</v>
      </c>
      <c r="G20" s="16" t="s">
        <v>361</v>
      </c>
      <c r="M20" s="6">
        <f>+D20+F20+H20+J20+L20</f>
        <v>45</v>
      </c>
      <c r="N20" s="6">
        <f>+D20</f>
        <v>0</v>
      </c>
      <c r="O20" s="6">
        <f>+L20</f>
        <v>0</v>
      </c>
      <c r="P20" s="6">
        <f>+H20+J20</f>
        <v>0</v>
      </c>
      <c r="Q20" s="6">
        <f>+F20</f>
        <v>45</v>
      </c>
    </row>
    <row r="21" spans="1:17" ht="15">
      <c r="A21" s="23" t="s">
        <v>287</v>
      </c>
      <c r="B21" t="s">
        <v>9</v>
      </c>
      <c r="E21" s="16">
        <v>60</v>
      </c>
      <c r="G21" s="16">
        <v>56</v>
      </c>
      <c r="I21" s="16">
        <v>39</v>
      </c>
      <c r="K21" s="16" t="s">
        <v>7</v>
      </c>
      <c r="M21" s="6">
        <f>+D21+F21+H21+J21+L21</f>
        <v>0</v>
      </c>
      <c r="N21" s="6">
        <f>+D21</f>
        <v>0</v>
      </c>
      <c r="O21" s="6">
        <f>+L21</f>
        <v>0</v>
      </c>
      <c r="P21" s="6">
        <f>+H21+J21</f>
        <v>0</v>
      </c>
      <c r="Q21" s="6">
        <f>+F21</f>
        <v>0</v>
      </c>
    </row>
    <row r="22" spans="1:17" ht="15">
      <c r="A22" s="25" t="s">
        <v>205</v>
      </c>
      <c r="B22" t="s">
        <v>9</v>
      </c>
      <c r="C22" s="6">
        <v>8</v>
      </c>
      <c r="D22" s="5">
        <v>32</v>
      </c>
      <c r="M22" s="6">
        <f>+D22+F22+H22+J22+L22</f>
        <v>32</v>
      </c>
      <c r="N22" s="6">
        <f>+D22</f>
        <v>32</v>
      </c>
      <c r="O22" s="6">
        <f>+L22</f>
        <v>0</v>
      </c>
      <c r="P22" s="6">
        <f>+H22+J22</f>
        <v>0</v>
      </c>
      <c r="Q22" s="6">
        <f>+F22</f>
        <v>0</v>
      </c>
    </row>
    <row r="23" spans="1:17" ht="15">
      <c r="A23" s="3" t="s">
        <v>288</v>
      </c>
      <c r="B23" t="s">
        <v>8</v>
      </c>
      <c r="E23" s="6">
        <v>9</v>
      </c>
      <c r="F23" s="5">
        <v>29</v>
      </c>
      <c r="G23" s="15">
        <v>5</v>
      </c>
      <c r="H23" s="5">
        <v>45</v>
      </c>
      <c r="I23" s="15">
        <v>3</v>
      </c>
      <c r="J23" s="5">
        <v>60</v>
      </c>
      <c r="K23" s="6">
        <v>11</v>
      </c>
      <c r="L23" s="5">
        <v>24</v>
      </c>
      <c r="M23" s="6">
        <f>+D23+F23+H23+J23+L23</f>
        <v>158</v>
      </c>
      <c r="N23" s="6">
        <f>+D23</f>
        <v>0</v>
      </c>
      <c r="O23" s="6">
        <f>+L23</f>
        <v>24</v>
      </c>
      <c r="P23" s="6">
        <f>+H23+J23</f>
        <v>105</v>
      </c>
      <c r="Q23" s="6">
        <f>+F23</f>
        <v>29</v>
      </c>
    </row>
    <row r="24" spans="1:17" ht="15">
      <c r="A24" s="3" t="s">
        <v>289</v>
      </c>
      <c r="B24" t="s">
        <v>1</v>
      </c>
      <c r="E24" s="16">
        <v>59</v>
      </c>
      <c r="G24" s="16">
        <v>52</v>
      </c>
      <c r="I24" s="15">
        <v>16</v>
      </c>
      <c r="J24" s="5">
        <v>15</v>
      </c>
      <c r="K24" s="16">
        <v>36</v>
      </c>
      <c r="M24" s="6">
        <f>+D24+F24+H24+J24+L24</f>
        <v>15</v>
      </c>
      <c r="N24" s="6">
        <f>+D24</f>
        <v>0</v>
      </c>
      <c r="O24" s="6">
        <f>+L24</f>
        <v>0</v>
      </c>
      <c r="P24" s="6">
        <f>+H24+J24</f>
        <v>15</v>
      </c>
      <c r="Q24" s="6">
        <f>+F24</f>
        <v>0</v>
      </c>
    </row>
    <row r="25" spans="1:17" ht="15">
      <c r="A25" s="25" t="s">
        <v>218</v>
      </c>
      <c r="B25" t="s">
        <v>10</v>
      </c>
      <c r="C25" s="6">
        <v>4</v>
      </c>
      <c r="D25" s="5">
        <v>50</v>
      </c>
      <c r="M25" s="6">
        <f>+D25+F25+H25+J25+L25</f>
        <v>50</v>
      </c>
      <c r="N25" s="6">
        <f>+D25</f>
        <v>50</v>
      </c>
      <c r="O25" s="6">
        <f>+L25</f>
        <v>0</v>
      </c>
      <c r="P25" s="6">
        <f>+H25+J25</f>
        <v>0</v>
      </c>
      <c r="Q25" s="6">
        <f>+F25</f>
        <v>0</v>
      </c>
    </row>
    <row r="26" spans="1:17" ht="15">
      <c r="A26" s="23" t="s">
        <v>233</v>
      </c>
      <c r="B26" t="s">
        <v>5</v>
      </c>
      <c r="C26" s="16">
        <v>41</v>
      </c>
      <c r="M26" s="6">
        <f>+D26+F26+H26+J26+L26</f>
        <v>0</v>
      </c>
      <c r="N26" s="6">
        <f>+D26</f>
        <v>0</v>
      </c>
      <c r="O26" s="6">
        <f>+L26</f>
        <v>0</v>
      </c>
      <c r="P26" s="6">
        <f>+H26+J26</f>
        <v>0</v>
      </c>
      <c r="Q26" s="6">
        <f>+F26</f>
        <v>0</v>
      </c>
    </row>
    <row r="27" spans="1:17" ht="15">
      <c r="A27" s="3" t="s">
        <v>290</v>
      </c>
      <c r="B27" t="s">
        <v>9</v>
      </c>
      <c r="C27" s="4"/>
      <c r="E27" s="16">
        <v>31</v>
      </c>
      <c r="G27" s="15">
        <v>17</v>
      </c>
      <c r="H27" s="5">
        <v>14</v>
      </c>
      <c r="I27" s="15">
        <v>8</v>
      </c>
      <c r="J27" s="5">
        <v>32</v>
      </c>
      <c r="K27" s="16">
        <v>33</v>
      </c>
      <c r="M27" s="6">
        <f>+D27+F27+H27+J27+L27</f>
        <v>46</v>
      </c>
      <c r="N27" s="6">
        <f>+D27</f>
        <v>0</v>
      </c>
      <c r="O27" s="6">
        <f>+L27</f>
        <v>0</v>
      </c>
      <c r="P27" s="6">
        <f>+H27+J27</f>
        <v>46</v>
      </c>
      <c r="Q27" s="6">
        <f>+F27</f>
        <v>0</v>
      </c>
    </row>
    <row r="28" spans="1:17" ht="15">
      <c r="A28" s="25" t="s">
        <v>248</v>
      </c>
      <c r="B28" t="s">
        <v>13</v>
      </c>
      <c r="C28" s="6">
        <v>14</v>
      </c>
      <c r="D28" s="5">
        <v>18</v>
      </c>
      <c r="K28" s="16">
        <v>41</v>
      </c>
      <c r="M28" s="6">
        <f>+D28+F28+H28+J28+L28</f>
        <v>18</v>
      </c>
      <c r="N28" s="6">
        <f>+D28</f>
        <v>18</v>
      </c>
      <c r="O28" s="6">
        <f>+L28</f>
        <v>0</v>
      </c>
      <c r="P28" s="6">
        <f>+H28+J28</f>
        <v>0</v>
      </c>
      <c r="Q28" s="6">
        <f>+F28</f>
        <v>0</v>
      </c>
    </row>
    <row r="29" spans="1:17" ht="15">
      <c r="A29" s="25" t="s">
        <v>252</v>
      </c>
      <c r="B29" t="s">
        <v>14</v>
      </c>
      <c r="C29" s="16">
        <v>48</v>
      </c>
      <c r="M29" s="6">
        <f>+D29+F29+H29+J29+L29</f>
        <v>0</v>
      </c>
      <c r="N29" s="6">
        <f>+D29</f>
        <v>0</v>
      </c>
      <c r="O29" s="6">
        <f>+L29</f>
        <v>0</v>
      </c>
      <c r="P29" s="6">
        <f>+H29+J29</f>
        <v>0</v>
      </c>
      <c r="Q29" s="6">
        <f>+F29</f>
        <v>0</v>
      </c>
    </row>
    <row r="30" spans="1:17" ht="15">
      <c r="A30" s="3" t="s">
        <v>291</v>
      </c>
      <c r="B30" t="s">
        <v>6</v>
      </c>
      <c r="E30" s="16">
        <v>62</v>
      </c>
      <c r="G30" s="16" t="s">
        <v>361</v>
      </c>
      <c r="I30" s="16">
        <v>44</v>
      </c>
      <c r="K30" s="16"/>
      <c r="M30" s="6">
        <f>+D30+F30+H30+J30+L30</f>
        <v>0</v>
      </c>
      <c r="N30" s="6">
        <f>+D30</f>
        <v>0</v>
      </c>
      <c r="O30" s="6">
        <f>+L30</f>
        <v>0</v>
      </c>
      <c r="P30" s="6">
        <f>+H30+J30</f>
        <v>0</v>
      </c>
      <c r="Q30" s="6">
        <f>+F30</f>
        <v>0</v>
      </c>
    </row>
    <row r="31" spans="1:17" ht="15">
      <c r="A31" s="25" t="s">
        <v>225</v>
      </c>
      <c r="B31" t="s">
        <v>5</v>
      </c>
      <c r="C31" s="16" t="s">
        <v>7</v>
      </c>
      <c r="M31" s="6">
        <f>+D31+F31+H31+J31+L31</f>
        <v>0</v>
      </c>
      <c r="N31" s="6">
        <f>+D31</f>
        <v>0</v>
      </c>
      <c r="O31" s="6">
        <f>+L31</f>
        <v>0</v>
      </c>
      <c r="P31" s="6">
        <f>+H31+J31</f>
        <v>0</v>
      </c>
      <c r="Q31" s="6">
        <f>+F31</f>
        <v>0</v>
      </c>
    </row>
    <row r="32" spans="1:17" ht="15">
      <c r="A32" s="23" t="s">
        <v>449</v>
      </c>
      <c r="B32" s="25" t="s">
        <v>427</v>
      </c>
      <c r="K32" s="16">
        <v>61</v>
      </c>
      <c r="M32" s="6">
        <f>+D32+F32+H32+J32+L32</f>
        <v>0</v>
      </c>
      <c r="N32" s="6">
        <f>+D32</f>
        <v>0</v>
      </c>
      <c r="O32" s="6">
        <f>+L32</f>
        <v>0</v>
      </c>
      <c r="P32" s="6">
        <f>+H32+J32</f>
        <v>0</v>
      </c>
      <c r="Q32" s="6">
        <f>+F32</f>
        <v>0</v>
      </c>
    </row>
    <row r="33" spans="1:17" ht="15">
      <c r="A33" s="3" t="s">
        <v>443</v>
      </c>
      <c r="B33" s="25" t="s">
        <v>10</v>
      </c>
      <c r="K33" s="6">
        <v>22</v>
      </c>
      <c r="L33" s="5">
        <v>9</v>
      </c>
      <c r="M33" s="6">
        <f>+D33+F33+H33+J33+L33</f>
        <v>9</v>
      </c>
      <c r="N33" s="6">
        <f>+D33</f>
        <v>0</v>
      </c>
      <c r="O33" s="6">
        <f>+L33</f>
        <v>9</v>
      </c>
      <c r="P33" s="6">
        <f>+H33+J33</f>
        <v>0</v>
      </c>
      <c r="Q33" s="6">
        <f>+F33</f>
        <v>0</v>
      </c>
    </row>
    <row r="34" spans="1:17" ht="15">
      <c r="A34" s="3" t="s">
        <v>292</v>
      </c>
      <c r="B34" t="s">
        <v>3</v>
      </c>
      <c r="E34" s="16" t="s">
        <v>361</v>
      </c>
      <c r="G34" s="16">
        <v>64</v>
      </c>
      <c r="I34" s="16" t="s">
        <v>361</v>
      </c>
      <c r="K34" s="16"/>
      <c r="M34" s="6">
        <f>+D34+F34+H34+J34+L34</f>
        <v>0</v>
      </c>
      <c r="N34" s="6">
        <f>+D34</f>
        <v>0</v>
      </c>
      <c r="O34" s="6">
        <f>+L34</f>
        <v>0</v>
      </c>
      <c r="P34" s="6">
        <f>+H34+J34</f>
        <v>0</v>
      </c>
      <c r="Q34" s="6">
        <f>+F34</f>
        <v>0</v>
      </c>
    </row>
    <row r="35" spans="1:17" ht="15">
      <c r="A35" s="3" t="s">
        <v>437</v>
      </c>
      <c r="B35" s="25" t="s">
        <v>1</v>
      </c>
      <c r="K35" s="6">
        <v>8</v>
      </c>
      <c r="L35" s="5">
        <v>32</v>
      </c>
      <c r="M35" s="6">
        <f>+D35+F35+H35+J35+L35</f>
        <v>32</v>
      </c>
      <c r="N35" s="6">
        <f>+D35</f>
        <v>0</v>
      </c>
      <c r="O35" s="6">
        <f>+L35</f>
        <v>32</v>
      </c>
      <c r="P35" s="6">
        <f>+H35+J35</f>
        <v>0</v>
      </c>
      <c r="Q35" s="6">
        <f>+F35</f>
        <v>0</v>
      </c>
    </row>
    <row r="36" spans="1:17" ht="15">
      <c r="A36" s="3" t="s">
        <v>293</v>
      </c>
      <c r="B36" t="s">
        <v>1</v>
      </c>
      <c r="E36" s="16">
        <v>38</v>
      </c>
      <c r="M36" s="6">
        <f>+D36+F36+H36+J36+L36</f>
        <v>0</v>
      </c>
      <c r="N36" s="6">
        <f>+D36</f>
        <v>0</v>
      </c>
      <c r="O36" s="6">
        <f>+L36</f>
        <v>0</v>
      </c>
      <c r="P36" s="6">
        <f>+H36+J36</f>
        <v>0</v>
      </c>
      <c r="Q36" s="6">
        <f>+F36</f>
        <v>0</v>
      </c>
    </row>
    <row r="37" spans="1:17" ht="15">
      <c r="A37" s="3" t="s">
        <v>294</v>
      </c>
      <c r="B37" t="s">
        <v>8</v>
      </c>
      <c r="C37" s="4"/>
      <c r="E37" s="6">
        <v>18</v>
      </c>
      <c r="F37" s="5">
        <v>13</v>
      </c>
      <c r="M37" s="6">
        <f>+D37+F37+H37+J37+L37</f>
        <v>13</v>
      </c>
      <c r="N37" s="6">
        <f>+D37</f>
        <v>0</v>
      </c>
      <c r="O37" s="6">
        <f>+L37</f>
        <v>0</v>
      </c>
      <c r="P37" s="6">
        <f>+H37+J37</f>
        <v>0</v>
      </c>
      <c r="Q37" s="6">
        <f>+F37</f>
        <v>13</v>
      </c>
    </row>
    <row r="38" spans="1:17" ht="15">
      <c r="A38" s="3" t="s">
        <v>295</v>
      </c>
      <c r="B38" t="s">
        <v>10</v>
      </c>
      <c r="E38" s="6">
        <v>16</v>
      </c>
      <c r="F38" s="5">
        <v>15</v>
      </c>
      <c r="G38" s="15">
        <v>19</v>
      </c>
      <c r="H38" s="5">
        <v>12</v>
      </c>
      <c r="I38" s="15">
        <v>6</v>
      </c>
      <c r="J38" s="5">
        <v>40</v>
      </c>
      <c r="K38" s="16" t="s">
        <v>7</v>
      </c>
      <c r="M38" s="6">
        <f>+D38+F38+H38+J38+L38</f>
        <v>67</v>
      </c>
      <c r="N38" s="6">
        <f>+D38</f>
        <v>0</v>
      </c>
      <c r="O38" s="6">
        <f>+L38</f>
        <v>0</v>
      </c>
      <c r="P38" s="6">
        <f>+H38+J38</f>
        <v>52</v>
      </c>
      <c r="Q38" s="6">
        <f>+F38</f>
        <v>15</v>
      </c>
    </row>
    <row r="39" spans="1:17" ht="15">
      <c r="A39" s="3" t="s">
        <v>296</v>
      </c>
      <c r="B39" t="s">
        <v>11</v>
      </c>
      <c r="E39" s="16" t="s">
        <v>361</v>
      </c>
      <c r="G39" s="16">
        <v>49</v>
      </c>
      <c r="I39" s="16">
        <v>40</v>
      </c>
      <c r="K39" s="16"/>
      <c r="M39" s="6">
        <f>+D39+F39+H39+J39+L39</f>
        <v>0</v>
      </c>
      <c r="N39" s="6">
        <f>+D39</f>
        <v>0</v>
      </c>
      <c r="O39" s="6">
        <f>+L39</f>
        <v>0</v>
      </c>
      <c r="P39" s="6">
        <f>+H39+J39</f>
        <v>0</v>
      </c>
      <c r="Q39" s="6">
        <f>+F39</f>
        <v>0</v>
      </c>
    </row>
    <row r="40" spans="1:17" ht="15">
      <c r="A40" s="25" t="s">
        <v>387</v>
      </c>
      <c r="B40" s="25" t="s">
        <v>11</v>
      </c>
      <c r="I40" s="16">
        <v>49</v>
      </c>
      <c r="K40" s="16">
        <v>34</v>
      </c>
      <c r="M40" s="6">
        <f>+D40+F40+H40+J40+L40</f>
        <v>0</v>
      </c>
      <c r="N40" s="6">
        <f>+D40</f>
        <v>0</v>
      </c>
      <c r="O40" s="6">
        <f>+L40</f>
        <v>0</v>
      </c>
      <c r="P40" s="6">
        <f>+H40+J40</f>
        <v>0</v>
      </c>
      <c r="Q40" s="6">
        <f>+F40</f>
        <v>0</v>
      </c>
    </row>
    <row r="41" spans="1:17" ht="15">
      <c r="A41" s="23" t="s">
        <v>380</v>
      </c>
      <c r="B41" t="s">
        <v>11</v>
      </c>
      <c r="G41" s="16">
        <v>63</v>
      </c>
      <c r="I41" s="16" t="s">
        <v>361</v>
      </c>
      <c r="K41" s="16"/>
      <c r="M41" s="6">
        <f>+D41+F41+H41+J41+L41</f>
        <v>0</v>
      </c>
      <c r="N41" s="6">
        <f>+D41</f>
        <v>0</v>
      </c>
      <c r="O41" s="6">
        <f>+L41</f>
        <v>0</v>
      </c>
      <c r="P41" s="6">
        <f>+H41+J41</f>
        <v>0</v>
      </c>
      <c r="Q41" s="6">
        <f>+F41</f>
        <v>0</v>
      </c>
    </row>
    <row r="42" spans="1:17" ht="15">
      <c r="A42" s="3" t="s">
        <v>297</v>
      </c>
      <c r="B42" t="s">
        <v>5</v>
      </c>
      <c r="E42" s="16">
        <v>56</v>
      </c>
      <c r="M42" s="6">
        <f>+D42+F42+H42+J42+L42</f>
        <v>0</v>
      </c>
      <c r="N42" s="6">
        <f>+D42</f>
        <v>0</v>
      </c>
      <c r="O42" s="6">
        <f>+L42</f>
        <v>0</v>
      </c>
      <c r="P42" s="6">
        <f>+H42+J42</f>
        <v>0</v>
      </c>
      <c r="Q42" s="6">
        <f>+F42</f>
        <v>0</v>
      </c>
    </row>
    <row r="43" spans="1:17" ht="15">
      <c r="A43" s="3" t="s">
        <v>298</v>
      </c>
      <c r="B43" t="s">
        <v>11</v>
      </c>
      <c r="E43" s="16">
        <v>36</v>
      </c>
      <c r="G43" s="15">
        <v>20</v>
      </c>
      <c r="H43" s="5">
        <v>11</v>
      </c>
      <c r="I43" s="16">
        <v>31</v>
      </c>
      <c r="K43" s="16"/>
      <c r="M43" s="6">
        <f>+D43+F43+H43+J43+L43</f>
        <v>11</v>
      </c>
      <c r="N43" s="6">
        <f>+D43</f>
        <v>0</v>
      </c>
      <c r="O43" s="6">
        <f>+L43</f>
        <v>0</v>
      </c>
      <c r="P43" s="6">
        <f>+H43+J43</f>
        <v>11</v>
      </c>
      <c r="Q43" s="6">
        <f>+F43</f>
        <v>0</v>
      </c>
    </row>
    <row r="44" spans="1:17" ht="15">
      <c r="A44" s="25" t="s">
        <v>266</v>
      </c>
      <c r="B44" t="s">
        <v>189</v>
      </c>
      <c r="C44" s="16">
        <v>43</v>
      </c>
      <c r="G44" s="7"/>
      <c r="I44" s="7"/>
      <c r="K44" s="7"/>
      <c r="M44" s="6">
        <f>+D44+F44+H44+J44+L44</f>
        <v>0</v>
      </c>
      <c r="N44" s="6">
        <f>+D44</f>
        <v>0</v>
      </c>
      <c r="O44" s="6">
        <f>+L44</f>
        <v>0</v>
      </c>
      <c r="P44" s="6">
        <f>+H44+J44</f>
        <v>0</v>
      </c>
      <c r="Q44" s="6">
        <f>+F44</f>
        <v>0</v>
      </c>
    </row>
    <row r="45" spans="1:17" ht="15">
      <c r="A45" s="25" t="s">
        <v>214</v>
      </c>
      <c r="B45" t="s">
        <v>8</v>
      </c>
      <c r="C45" s="6">
        <v>9</v>
      </c>
      <c r="D45" s="5">
        <v>29</v>
      </c>
      <c r="M45" s="6">
        <f>+D45+F45+H45+J45+L45</f>
        <v>29</v>
      </c>
      <c r="N45" s="6">
        <f>+D45</f>
        <v>29</v>
      </c>
      <c r="O45" s="6">
        <f>+L45</f>
        <v>0</v>
      </c>
      <c r="P45" s="6">
        <f>+H45+J45</f>
        <v>0</v>
      </c>
      <c r="Q45" s="6">
        <f>+F45</f>
        <v>0</v>
      </c>
    </row>
    <row r="46" spans="1:17" ht="15">
      <c r="A46" s="3" t="s">
        <v>299</v>
      </c>
      <c r="B46" t="s">
        <v>8</v>
      </c>
      <c r="C46" s="4"/>
      <c r="E46" s="6">
        <v>20</v>
      </c>
      <c r="F46" s="5">
        <v>11</v>
      </c>
      <c r="G46" s="16">
        <v>31</v>
      </c>
      <c r="I46" s="16">
        <v>41</v>
      </c>
      <c r="K46" s="16">
        <v>50</v>
      </c>
      <c r="M46" s="6">
        <f>+D46+F46+H46+J46+L46</f>
        <v>11</v>
      </c>
      <c r="N46" s="6">
        <f>+D46</f>
        <v>0</v>
      </c>
      <c r="O46" s="6">
        <f>+L46</f>
        <v>0</v>
      </c>
      <c r="P46" s="6">
        <f>+H46+J46</f>
        <v>0</v>
      </c>
      <c r="Q46" s="6">
        <f>+F46</f>
        <v>11</v>
      </c>
    </row>
    <row r="47" spans="1:17" ht="15">
      <c r="A47" s="25" t="s">
        <v>373</v>
      </c>
      <c r="B47" t="s">
        <v>14</v>
      </c>
      <c r="G47" s="15">
        <v>30</v>
      </c>
      <c r="H47" s="5">
        <v>1</v>
      </c>
      <c r="I47" s="16" t="s">
        <v>361</v>
      </c>
      <c r="K47" s="16">
        <v>43</v>
      </c>
      <c r="M47" s="6">
        <f>+D47+F47+H47+J47+L47</f>
        <v>1</v>
      </c>
      <c r="N47" s="6">
        <f>+D47</f>
        <v>0</v>
      </c>
      <c r="O47" s="6">
        <f>+L47</f>
        <v>0</v>
      </c>
      <c r="P47" s="6">
        <f>+H47+J47</f>
        <v>1</v>
      </c>
      <c r="Q47" s="6">
        <f>+F47</f>
        <v>0</v>
      </c>
    </row>
    <row r="48" spans="1:17" ht="15">
      <c r="A48" s="25" t="s">
        <v>376</v>
      </c>
      <c r="B48" t="s">
        <v>5</v>
      </c>
      <c r="G48" s="16">
        <v>32</v>
      </c>
      <c r="I48" s="15">
        <v>10</v>
      </c>
      <c r="J48" s="5">
        <v>26</v>
      </c>
      <c r="K48" s="6">
        <v>25</v>
      </c>
      <c r="L48" s="5">
        <v>6</v>
      </c>
      <c r="M48" s="6">
        <f>+D48+F48+H48+J48+L48</f>
        <v>32</v>
      </c>
      <c r="N48" s="6">
        <f>+D48</f>
        <v>0</v>
      </c>
      <c r="O48" s="6">
        <f>+L48</f>
        <v>6</v>
      </c>
      <c r="P48" s="6">
        <f>+H48+J48</f>
        <v>26</v>
      </c>
      <c r="Q48" s="6">
        <f>+F48</f>
        <v>0</v>
      </c>
    </row>
    <row r="49" spans="1:17" ht="15">
      <c r="A49" s="25" t="s">
        <v>198</v>
      </c>
      <c r="B49" t="s">
        <v>1</v>
      </c>
      <c r="C49" s="6">
        <v>1</v>
      </c>
      <c r="D49" s="5">
        <v>100</v>
      </c>
      <c r="K49" s="16" t="s">
        <v>7</v>
      </c>
      <c r="M49" s="6">
        <f>+D49+F49+H49+J49+L49</f>
        <v>100</v>
      </c>
      <c r="N49" s="6">
        <f>+D49</f>
        <v>100</v>
      </c>
      <c r="O49" s="6">
        <f>+L49</f>
        <v>0</v>
      </c>
      <c r="P49" s="6">
        <f>+H49+J49</f>
        <v>0</v>
      </c>
      <c r="Q49" s="6">
        <f>+F49</f>
        <v>0</v>
      </c>
    </row>
    <row r="50" spans="1:17" ht="15">
      <c r="A50" s="23" t="s">
        <v>250</v>
      </c>
      <c r="B50" t="s">
        <v>11</v>
      </c>
      <c r="C50" s="16">
        <v>49</v>
      </c>
      <c r="G50" s="7"/>
      <c r="M50" s="6">
        <f>+D50+F50+H50+J50+L50</f>
        <v>0</v>
      </c>
      <c r="N50" s="6">
        <f>+D50</f>
        <v>0</v>
      </c>
      <c r="O50" s="6">
        <f>+L50</f>
        <v>0</v>
      </c>
      <c r="P50" s="6">
        <f>+H50+J50</f>
        <v>0</v>
      </c>
      <c r="Q50" s="6">
        <f>+F50</f>
        <v>0</v>
      </c>
    </row>
    <row r="51" spans="1:17" ht="15">
      <c r="A51" s="25" t="s">
        <v>460</v>
      </c>
      <c r="B51" s="25" t="s">
        <v>11</v>
      </c>
      <c r="K51" s="16">
        <v>45</v>
      </c>
      <c r="M51" s="6">
        <f>+D51+F51+H51+J51+L51</f>
        <v>0</v>
      </c>
      <c r="N51" s="6">
        <f>+D51</f>
        <v>0</v>
      </c>
      <c r="O51" s="6">
        <f>+L51</f>
        <v>0</v>
      </c>
      <c r="P51" s="6">
        <f>+H51+J51</f>
        <v>0</v>
      </c>
      <c r="Q51" s="6">
        <f>+F51</f>
        <v>0</v>
      </c>
    </row>
    <row r="52" spans="1:17" ht="15">
      <c r="A52" s="25" t="s">
        <v>240</v>
      </c>
      <c r="B52" t="s">
        <v>10</v>
      </c>
      <c r="C52" s="16">
        <v>35</v>
      </c>
      <c r="I52" s="7"/>
      <c r="K52" s="7"/>
      <c r="M52" s="6">
        <f>+D52+F52+H52+J52+L52</f>
        <v>0</v>
      </c>
      <c r="N52" s="6">
        <f>+D52</f>
        <v>0</v>
      </c>
      <c r="O52" s="6">
        <f>+L52</f>
        <v>0</v>
      </c>
      <c r="P52" s="6">
        <f>+H52+J52</f>
        <v>0</v>
      </c>
      <c r="Q52" s="6">
        <f>+F52</f>
        <v>0</v>
      </c>
    </row>
    <row r="53" spans="1:17" ht="15">
      <c r="A53" s="3" t="s">
        <v>301</v>
      </c>
      <c r="B53" t="s">
        <v>5</v>
      </c>
      <c r="E53" s="6">
        <v>17</v>
      </c>
      <c r="F53" s="5">
        <v>14</v>
      </c>
      <c r="I53" s="15">
        <v>22</v>
      </c>
      <c r="J53" s="5">
        <v>9</v>
      </c>
      <c r="K53" s="15"/>
      <c r="M53" s="6">
        <f>+D53+F53+H53+J53+L53</f>
        <v>23</v>
      </c>
      <c r="N53" s="6">
        <f>+D53</f>
        <v>0</v>
      </c>
      <c r="O53" s="6">
        <f>+L53</f>
        <v>0</v>
      </c>
      <c r="P53" s="6">
        <f>+H53+J53</f>
        <v>9</v>
      </c>
      <c r="Q53" s="6">
        <f>+F53</f>
        <v>14</v>
      </c>
    </row>
    <row r="54" spans="1:17" ht="15">
      <c r="A54" s="3" t="s">
        <v>300</v>
      </c>
      <c r="B54" t="s">
        <v>8</v>
      </c>
      <c r="E54" s="6">
        <v>28</v>
      </c>
      <c r="F54" s="5">
        <v>3</v>
      </c>
      <c r="G54" s="15">
        <v>1</v>
      </c>
      <c r="H54" s="5">
        <v>100</v>
      </c>
      <c r="I54" s="15">
        <v>21</v>
      </c>
      <c r="J54" s="5">
        <v>10</v>
      </c>
      <c r="K54" s="15"/>
      <c r="M54" s="6">
        <f>+D54+F54+H54+J54+L54</f>
        <v>113</v>
      </c>
      <c r="N54" s="6">
        <f>+D54</f>
        <v>0</v>
      </c>
      <c r="O54" s="6">
        <f>+L54</f>
        <v>0</v>
      </c>
      <c r="P54" s="6">
        <f>+H54+J54</f>
        <v>110</v>
      </c>
      <c r="Q54" s="6">
        <f>+F54</f>
        <v>3</v>
      </c>
    </row>
    <row r="55" spans="1:17" ht="15">
      <c r="A55" s="3" t="s">
        <v>302</v>
      </c>
      <c r="B55" t="s">
        <v>9</v>
      </c>
      <c r="E55" s="6">
        <v>24</v>
      </c>
      <c r="F55" s="5">
        <v>7</v>
      </c>
      <c r="G55" s="15">
        <v>16</v>
      </c>
      <c r="H55" s="5">
        <v>15</v>
      </c>
      <c r="I55" s="15">
        <v>29</v>
      </c>
      <c r="J55" s="5">
        <v>2</v>
      </c>
      <c r="K55" s="16" t="s">
        <v>7</v>
      </c>
      <c r="M55" s="6">
        <f>+D55+F55+H55+J55+L55</f>
        <v>24</v>
      </c>
      <c r="N55" s="6">
        <f>+D55</f>
        <v>0</v>
      </c>
      <c r="O55" s="6">
        <f>+L55</f>
        <v>0</v>
      </c>
      <c r="P55" s="6">
        <f>+H55+J55</f>
        <v>17</v>
      </c>
      <c r="Q55" s="6">
        <f>+F55</f>
        <v>7</v>
      </c>
    </row>
    <row r="56" spans="1:17" ht="15">
      <c r="A56" s="25" t="s">
        <v>438</v>
      </c>
      <c r="B56" s="25" t="s">
        <v>10</v>
      </c>
      <c r="K56" s="16">
        <v>35</v>
      </c>
      <c r="M56" s="6">
        <f>+D56+F56+H56+J56+L56</f>
        <v>0</v>
      </c>
      <c r="N56" s="6">
        <f>+D56</f>
        <v>0</v>
      </c>
      <c r="O56" s="6">
        <f>+L56</f>
        <v>0</v>
      </c>
      <c r="P56" s="6">
        <f>+H56+J56</f>
        <v>0</v>
      </c>
      <c r="Q56" s="6">
        <f>+F56</f>
        <v>0</v>
      </c>
    </row>
    <row r="57" spans="1:17" ht="15">
      <c r="A57" s="25" t="s">
        <v>200</v>
      </c>
      <c r="B57" t="s">
        <v>3</v>
      </c>
      <c r="C57" s="6">
        <v>11</v>
      </c>
      <c r="D57" s="5">
        <v>24</v>
      </c>
      <c r="M57" s="6">
        <f>+D57+F57+H57+J57+L57</f>
        <v>24</v>
      </c>
      <c r="N57" s="6">
        <f>+D57</f>
        <v>24</v>
      </c>
      <c r="O57" s="6">
        <f>+L57</f>
        <v>0</v>
      </c>
      <c r="P57" s="6">
        <f>+H57+J57</f>
        <v>0</v>
      </c>
      <c r="Q57" s="6">
        <f>+F57</f>
        <v>0</v>
      </c>
    </row>
    <row r="58" spans="1:17" ht="15">
      <c r="A58" s="25" t="s">
        <v>246</v>
      </c>
      <c r="B58" t="s">
        <v>15</v>
      </c>
      <c r="C58" s="6">
        <v>28</v>
      </c>
      <c r="K58" s="16">
        <v>49</v>
      </c>
      <c r="M58" s="6">
        <f>+D58+F58+H58+J58+L58</f>
        <v>0</v>
      </c>
      <c r="N58" s="6">
        <f>+D58</f>
        <v>0</v>
      </c>
      <c r="O58" s="6">
        <f>+L58</f>
        <v>0</v>
      </c>
      <c r="P58" s="6">
        <f>+H58+J58</f>
        <v>0</v>
      </c>
      <c r="Q58" s="6">
        <f>+F58</f>
        <v>0</v>
      </c>
    </row>
    <row r="59" spans="1:17" ht="15">
      <c r="A59" s="3" t="s">
        <v>303</v>
      </c>
      <c r="B59" t="s">
        <v>10</v>
      </c>
      <c r="E59" s="16">
        <v>34</v>
      </c>
      <c r="G59" s="15">
        <v>13</v>
      </c>
      <c r="H59" s="5">
        <v>20</v>
      </c>
      <c r="I59" s="15">
        <v>17</v>
      </c>
      <c r="J59" s="5">
        <v>14</v>
      </c>
      <c r="K59" s="15"/>
      <c r="M59" s="6">
        <f>+D59+F59+H59+J59+L59</f>
        <v>34</v>
      </c>
      <c r="N59" s="6">
        <f>+D59</f>
        <v>0</v>
      </c>
      <c r="O59" s="6">
        <f>+L59</f>
        <v>0</v>
      </c>
      <c r="P59" s="6">
        <f>+H59+J59</f>
        <v>34</v>
      </c>
      <c r="Q59" s="6">
        <f>+F59</f>
        <v>0</v>
      </c>
    </row>
    <row r="60" spans="1:17" ht="15">
      <c r="A60" s="3" t="s">
        <v>304</v>
      </c>
      <c r="B60" t="s">
        <v>9</v>
      </c>
      <c r="E60" s="16">
        <v>47</v>
      </c>
      <c r="G60" s="16">
        <v>54</v>
      </c>
      <c r="I60" s="16">
        <v>48</v>
      </c>
      <c r="K60" s="16"/>
      <c r="M60" s="6">
        <f>+D60+F60+H60+J60+L60</f>
        <v>0</v>
      </c>
      <c r="N60" s="6">
        <f>+D60</f>
        <v>0</v>
      </c>
      <c r="O60" s="6">
        <f>+L60</f>
        <v>0</v>
      </c>
      <c r="P60" s="6">
        <f>+H60+J60</f>
        <v>0</v>
      </c>
      <c r="Q60" s="6">
        <f>+F60</f>
        <v>0</v>
      </c>
    </row>
    <row r="61" spans="1:17" ht="15">
      <c r="A61" s="25" t="s">
        <v>197</v>
      </c>
      <c r="B61" t="s">
        <v>5</v>
      </c>
      <c r="C61" s="16" t="s">
        <v>7</v>
      </c>
      <c r="M61" s="6">
        <f>+D61+F61+H61+J61+L61</f>
        <v>0</v>
      </c>
      <c r="N61" s="6">
        <f>+D61</f>
        <v>0</v>
      </c>
      <c r="O61" s="6">
        <f>+L61</f>
        <v>0</v>
      </c>
      <c r="P61" s="6">
        <f>+H61+J61</f>
        <v>0</v>
      </c>
      <c r="Q61" s="6">
        <f>+F61</f>
        <v>0</v>
      </c>
    </row>
    <row r="62" spans="1:17" ht="15">
      <c r="A62" s="25" t="s">
        <v>202</v>
      </c>
      <c r="B62" t="s">
        <v>5</v>
      </c>
      <c r="C62" s="16" t="s">
        <v>7</v>
      </c>
      <c r="I62" s="7"/>
      <c r="K62" s="6">
        <v>3</v>
      </c>
      <c r="L62" s="5">
        <v>60</v>
      </c>
      <c r="M62" s="6">
        <f>+D62+F62+H62+J62+L62</f>
        <v>60</v>
      </c>
      <c r="N62" s="6">
        <f>+D62</f>
        <v>0</v>
      </c>
      <c r="O62" s="6">
        <f>+L62</f>
        <v>60</v>
      </c>
      <c r="P62" s="6">
        <f>+H62+J62</f>
        <v>0</v>
      </c>
      <c r="Q62" s="6">
        <f>+F62</f>
        <v>0</v>
      </c>
    </row>
    <row r="63" spans="1:17" ht="15">
      <c r="A63" s="3" t="s">
        <v>305</v>
      </c>
      <c r="B63" t="s">
        <v>8</v>
      </c>
      <c r="E63" s="16" t="s">
        <v>359</v>
      </c>
      <c r="M63" s="6">
        <f>+D63+F63+H63+J63+L63</f>
        <v>0</v>
      </c>
      <c r="N63" s="6">
        <f>+D63</f>
        <v>0</v>
      </c>
      <c r="O63" s="6">
        <f>+L63</f>
        <v>0</v>
      </c>
      <c r="P63" s="6">
        <f>+H63+J63</f>
        <v>0</v>
      </c>
      <c r="Q63" s="6">
        <f>+F63</f>
        <v>0</v>
      </c>
    </row>
    <row r="64" spans="1:17" ht="15">
      <c r="A64" s="25" t="s">
        <v>259</v>
      </c>
      <c r="B64" t="s">
        <v>188</v>
      </c>
      <c r="C64" s="16">
        <v>42</v>
      </c>
      <c r="M64" s="6">
        <f>+D64+F64+H64+J64+L64</f>
        <v>0</v>
      </c>
      <c r="N64" s="6">
        <f>+D64</f>
        <v>0</v>
      </c>
      <c r="O64" s="6">
        <f>+L64</f>
        <v>0</v>
      </c>
      <c r="P64" s="6">
        <f>+H64+J64</f>
        <v>0</v>
      </c>
      <c r="Q64" s="6">
        <f>+F64</f>
        <v>0</v>
      </c>
    </row>
    <row r="65" spans="1:17" ht="15">
      <c r="A65" s="25" t="s">
        <v>221</v>
      </c>
      <c r="B65" t="s">
        <v>5</v>
      </c>
      <c r="C65" s="6">
        <v>27</v>
      </c>
      <c r="D65" s="5">
        <v>4</v>
      </c>
      <c r="I65" s="7"/>
      <c r="K65" s="7"/>
      <c r="M65" s="6">
        <f>+D65+F65+H65+J65+L65</f>
        <v>4</v>
      </c>
      <c r="N65" s="6">
        <f>+D65</f>
        <v>4</v>
      </c>
      <c r="O65" s="6">
        <f>+L65</f>
        <v>0</v>
      </c>
      <c r="P65" s="6">
        <f>+H65+J65</f>
        <v>0</v>
      </c>
      <c r="Q65" s="6">
        <f>+F65</f>
        <v>0</v>
      </c>
    </row>
    <row r="66" spans="1:17" ht="15">
      <c r="A66" s="3" t="s">
        <v>306</v>
      </c>
      <c r="B66" t="s">
        <v>9</v>
      </c>
      <c r="E66" s="6">
        <v>11</v>
      </c>
      <c r="F66" s="5">
        <v>24</v>
      </c>
      <c r="G66" s="16">
        <v>33</v>
      </c>
      <c r="M66" s="6">
        <f>+D66+F66+H66+J66+L66</f>
        <v>24</v>
      </c>
      <c r="N66" s="6">
        <f>+D66</f>
        <v>0</v>
      </c>
      <c r="O66" s="6">
        <f>+L66</f>
        <v>0</v>
      </c>
      <c r="P66" s="6">
        <f>+H66+J66</f>
        <v>0</v>
      </c>
      <c r="Q66" s="6">
        <f>+F66</f>
        <v>24</v>
      </c>
    </row>
    <row r="67" spans="1:17" ht="15">
      <c r="A67" s="25" t="s">
        <v>211</v>
      </c>
      <c r="B67" t="s">
        <v>186</v>
      </c>
      <c r="C67" s="16">
        <v>39</v>
      </c>
      <c r="I67" s="7"/>
      <c r="K67" s="7"/>
      <c r="M67" s="6">
        <f>+D67+F67+H67+J67+L67</f>
        <v>0</v>
      </c>
      <c r="N67" s="6">
        <f>+D67</f>
        <v>0</v>
      </c>
      <c r="O67" s="6">
        <f>+L67</f>
        <v>0</v>
      </c>
      <c r="P67" s="6">
        <f>+H67+J67</f>
        <v>0</v>
      </c>
      <c r="Q67" s="6">
        <f>+F67</f>
        <v>0</v>
      </c>
    </row>
    <row r="68" spans="1:17" ht="15">
      <c r="A68" s="3" t="s">
        <v>307</v>
      </c>
      <c r="B68" t="s">
        <v>10</v>
      </c>
      <c r="C68" s="4"/>
      <c r="E68" s="6">
        <v>23</v>
      </c>
      <c r="F68" s="5">
        <v>8</v>
      </c>
      <c r="G68" s="15">
        <v>6</v>
      </c>
      <c r="H68" s="5">
        <v>40</v>
      </c>
      <c r="I68" s="15">
        <v>4</v>
      </c>
      <c r="J68" s="5">
        <v>50</v>
      </c>
      <c r="K68" s="16">
        <v>37</v>
      </c>
      <c r="M68" s="6">
        <f>+D68+F68+H68+J68+L68</f>
        <v>98</v>
      </c>
      <c r="N68" s="6">
        <f>+D68</f>
        <v>0</v>
      </c>
      <c r="O68" s="6">
        <f>+L68</f>
        <v>0</v>
      </c>
      <c r="P68" s="6">
        <f>+H68+J68</f>
        <v>90</v>
      </c>
      <c r="Q68" s="6">
        <f>+F68</f>
        <v>8</v>
      </c>
    </row>
    <row r="69" spans="1:17" ht="15">
      <c r="A69" s="3" t="s">
        <v>309</v>
      </c>
      <c r="B69" t="s">
        <v>8</v>
      </c>
      <c r="E69" s="6">
        <v>7</v>
      </c>
      <c r="F69" s="5">
        <v>36</v>
      </c>
      <c r="G69" s="15">
        <v>2</v>
      </c>
      <c r="H69" s="5">
        <v>80</v>
      </c>
      <c r="I69" s="15">
        <v>23</v>
      </c>
      <c r="J69" s="5">
        <v>8</v>
      </c>
      <c r="K69" s="6" t="s">
        <v>19</v>
      </c>
      <c r="M69" s="6">
        <f>+D69+F69+H69+J69+L69</f>
        <v>124</v>
      </c>
      <c r="N69" s="6">
        <f>+D69</f>
        <v>0</v>
      </c>
      <c r="O69" s="6">
        <f>+L69</f>
        <v>0</v>
      </c>
      <c r="P69" s="6">
        <f>+H69+J69</f>
        <v>88</v>
      </c>
      <c r="Q69" s="6">
        <f>+F69</f>
        <v>36</v>
      </c>
    </row>
    <row r="70" spans="1:17" ht="15">
      <c r="A70" s="25" t="s">
        <v>224</v>
      </c>
      <c r="B70" t="s">
        <v>15</v>
      </c>
      <c r="C70" s="16">
        <v>34</v>
      </c>
      <c r="E70" s="16" t="s">
        <v>359</v>
      </c>
      <c r="G70" s="16">
        <v>34</v>
      </c>
      <c r="I70" s="15">
        <v>14</v>
      </c>
      <c r="J70" s="5">
        <v>18</v>
      </c>
      <c r="K70" s="6">
        <v>2</v>
      </c>
      <c r="L70" s="5">
        <v>80</v>
      </c>
      <c r="M70" s="6">
        <f>+D70+F70+H70+J70+L70</f>
        <v>98</v>
      </c>
      <c r="N70" s="6">
        <f>+D70</f>
        <v>0</v>
      </c>
      <c r="O70" s="6">
        <f>+L70</f>
        <v>80</v>
      </c>
      <c r="P70" s="6">
        <f>+H70+J70</f>
        <v>18</v>
      </c>
      <c r="Q70" s="6">
        <f>+F70</f>
        <v>0</v>
      </c>
    </row>
    <row r="71" spans="1:17" ht="15">
      <c r="A71" s="25" t="s">
        <v>199</v>
      </c>
      <c r="B71" t="s">
        <v>9</v>
      </c>
      <c r="C71" s="16" t="s">
        <v>7</v>
      </c>
      <c r="M71" s="6">
        <f>+D71+F71+H71+J71+L71</f>
        <v>0</v>
      </c>
      <c r="N71" s="6">
        <f>+D71</f>
        <v>0</v>
      </c>
      <c r="O71" s="6">
        <f>+L71</f>
        <v>0</v>
      </c>
      <c r="P71" s="6">
        <f>+H71+J71</f>
        <v>0</v>
      </c>
      <c r="Q71" s="6">
        <f>+F71</f>
        <v>0</v>
      </c>
    </row>
    <row r="72" spans="1:17" ht="15">
      <c r="A72" s="3" t="s">
        <v>308</v>
      </c>
      <c r="B72" t="s">
        <v>3</v>
      </c>
      <c r="E72" s="16">
        <v>64</v>
      </c>
      <c r="G72" s="15">
        <v>7</v>
      </c>
      <c r="H72" s="5">
        <v>36</v>
      </c>
      <c r="I72" s="15">
        <v>28</v>
      </c>
      <c r="J72" s="5">
        <v>3</v>
      </c>
      <c r="K72" s="15"/>
      <c r="M72" s="6">
        <f>+D72+F72+H72+J72+L72</f>
        <v>39</v>
      </c>
      <c r="N72" s="6">
        <f>+D72</f>
        <v>0</v>
      </c>
      <c r="O72" s="6">
        <f>+L72</f>
        <v>0</v>
      </c>
      <c r="P72" s="6">
        <f>+H72+J72</f>
        <v>39</v>
      </c>
      <c r="Q72" s="6">
        <f>+F72</f>
        <v>0</v>
      </c>
    </row>
    <row r="73" spans="1:17" ht="15">
      <c r="A73" s="25" t="s">
        <v>448</v>
      </c>
      <c r="B73" s="25" t="s">
        <v>14</v>
      </c>
      <c r="K73" s="16">
        <v>46</v>
      </c>
      <c r="M73" s="6">
        <f>+D73+F73+H73+J73+L73</f>
        <v>0</v>
      </c>
      <c r="N73" s="6">
        <f>+D73</f>
        <v>0</v>
      </c>
      <c r="O73" s="6">
        <f>+L73</f>
        <v>0</v>
      </c>
      <c r="P73" s="6">
        <f>+H73+J73</f>
        <v>0</v>
      </c>
      <c r="Q73" s="6">
        <f>+F73</f>
        <v>0</v>
      </c>
    </row>
    <row r="74" spans="1:17" ht="15">
      <c r="A74" s="3" t="s">
        <v>310</v>
      </c>
      <c r="B74" t="s">
        <v>14</v>
      </c>
      <c r="C74" s="4"/>
      <c r="E74" s="6">
        <v>27</v>
      </c>
      <c r="F74" s="5">
        <v>4</v>
      </c>
      <c r="G74" s="15">
        <v>25</v>
      </c>
      <c r="H74" s="5">
        <v>6</v>
      </c>
      <c r="I74" s="16">
        <v>32</v>
      </c>
      <c r="K74" s="16"/>
      <c r="M74" s="6">
        <f>+D74+F74+H74+J74+L74</f>
        <v>10</v>
      </c>
      <c r="N74" s="6">
        <f>+D74</f>
        <v>0</v>
      </c>
      <c r="O74" s="6">
        <f>+L74</f>
        <v>0</v>
      </c>
      <c r="P74" s="6">
        <f>+H74+J74</f>
        <v>6</v>
      </c>
      <c r="Q74" s="6">
        <f>+F74</f>
        <v>4</v>
      </c>
    </row>
    <row r="75" spans="1:17" ht="15">
      <c r="A75" s="25" t="s">
        <v>261</v>
      </c>
      <c r="B75" t="s">
        <v>11</v>
      </c>
      <c r="C75" s="16" t="s">
        <v>7</v>
      </c>
      <c r="K75" s="6">
        <v>23</v>
      </c>
      <c r="L75" s="5">
        <v>8</v>
      </c>
      <c r="M75" s="6">
        <f>+D75+F75+H75+J75+L75</f>
        <v>8</v>
      </c>
      <c r="N75" s="6">
        <f>+D75</f>
        <v>0</v>
      </c>
      <c r="O75" s="6">
        <f>+L75</f>
        <v>8</v>
      </c>
      <c r="P75" s="6">
        <f>+H75+J75</f>
        <v>0</v>
      </c>
      <c r="Q75" s="6">
        <f>+F75</f>
        <v>0</v>
      </c>
    </row>
    <row r="76" spans="1:17" ht="15">
      <c r="A76" s="25" t="s">
        <v>439</v>
      </c>
      <c r="B76" s="25" t="s">
        <v>15</v>
      </c>
      <c r="K76" s="6">
        <v>10</v>
      </c>
      <c r="L76" s="5">
        <v>26</v>
      </c>
      <c r="M76" s="6">
        <f>+D76+F76+H76+J76+L76</f>
        <v>26</v>
      </c>
      <c r="N76" s="6">
        <f>+D76</f>
        <v>0</v>
      </c>
      <c r="O76" s="6">
        <f>+L76</f>
        <v>26</v>
      </c>
      <c r="P76" s="6">
        <f>+H76+J76</f>
        <v>0</v>
      </c>
      <c r="Q76" s="6">
        <f>+F76</f>
        <v>0</v>
      </c>
    </row>
    <row r="77" spans="1:17" ht="15">
      <c r="A77" s="25" t="s">
        <v>245</v>
      </c>
      <c r="B77" t="s">
        <v>11</v>
      </c>
      <c r="C77" s="16" t="s">
        <v>7</v>
      </c>
      <c r="K77" s="16">
        <v>55</v>
      </c>
      <c r="M77" s="6">
        <f>+D77+F77+H77+J77+L77</f>
        <v>0</v>
      </c>
      <c r="N77" s="6">
        <f>+D77</f>
        <v>0</v>
      </c>
      <c r="O77" s="6">
        <f>+L77</f>
        <v>0</v>
      </c>
      <c r="P77" s="6">
        <f>+H77+J77</f>
        <v>0</v>
      </c>
      <c r="Q77" s="6">
        <f>+F77</f>
        <v>0</v>
      </c>
    </row>
    <row r="78" spans="1:17" ht="15">
      <c r="A78" s="3" t="s">
        <v>311</v>
      </c>
      <c r="B78" t="s">
        <v>13</v>
      </c>
      <c r="C78" s="4"/>
      <c r="E78" s="6">
        <v>29</v>
      </c>
      <c r="F78" s="5">
        <v>2</v>
      </c>
      <c r="G78" s="15">
        <v>26</v>
      </c>
      <c r="H78" s="5">
        <v>5</v>
      </c>
      <c r="I78" s="15">
        <v>20</v>
      </c>
      <c r="J78" s="5">
        <v>11</v>
      </c>
      <c r="K78" s="15"/>
      <c r="M78" s="6">
        <f>+D78+F78+H78+J78+L78</f>
        <v>18</v>
      </c>
      <c r="N78" s="6">
        <f>+D78</f>
        <v>0</v>
      </c>
      <c r="O78" s="6">
        <f>+L78</f>
        <v>0</v>
      </c>
      <c r="P78" s="6">
        <f>+H78+J78</f>
        <v>16</v>
      </c>
      <c r="Q78" s="6">
        <f>+F78</f>
        <v>2</v>
      </c>
    </row>
    <row r="79" spans="1:17" ht="15">
      <c r="A79" s="25" t="s">
        <v>452</v>
      </c>
      <c r="B79" s="36" t="s">
        <v>427</v>
      </c>
      <c r="K79" s="16">
        <v>60</v>
      </c>
      <c r="M79" s="6">
        <f>+D79+F79+H79+J79+L79</f>
        <v>0</v>
      </c>
      <c r="N79" s="6">
        <f>+D79</f>
        <v>0</v>
      </c>
      <c r="O79" s="6">
        <f>+L79</f>
        <v>0</v>
      </c>
      <c r="P79" s="6">
        <f>+H79+J79</f>
        <v>0</v>
      </c>
      <c r="Q79" s="6">
        <f>+F79</f>
        <v>0</v>
      </c>
    </row>
    <row r="80" spans="1:17" ht="15">
      <c r="A80" s="3" t="s">
        <v>312</v>
      </c>
      <c r="B80" t="s">
        <v>14</v>
      </c>
      <c r="E80" s="16">
        <v>53</v>
      </c>
      <c r="M80" s="6">
        <f>+D80+F80+H80+J80+L80</f>
        <v>0</v>
      </c>
      <c r="N80" s="6">
        <f>+D80</f>
        <v>0</v>
      </c>
      <c r="O80" s="6">
        <f>+L80</f>
        <v>0</v>
      </c>
      <c r="P80" s="6">
        <f>+H80+J80</f>
        <v>0</v>
      </c>
      <c r="Q80" s="6">
        <f>+F80</f>
        <v>0</v>
      </c>
    </row>
    <row r="81" spans="1:17" ht="15">
      <c r="A81" s="3" t="s">
        <v>313</v>
      </c>
      <c r="B81" t="s">
        <v>10</v>
      </c>
      <c r="E81" s="16">
        <v>39</v>
      </c>
      <c r="G81" s="16">
        <v>59</v>
      </c>
      <c r="I81" s="16">
        <v>37</v>
      </c>
      <c r="K81" s="16"/>
      <c r="M81" s="6">
        <f>+D81+F81+H81+J81+L81</f>
        <v>0</v>
      </c>
      <c r="N81" s="6">
        <f>+D81</f>
        <v>0</v>
      </c>
      <c r="O81" s="6">
        <f>+L81</f>
        <v>0</v>
      </c>
      <c r="P81" s="6">
        <f>+H81+J81</f>
        <v>0</v>
      </c>
      <c r="Q81" s="6">
        <f>+F81</f>
        <v>0</v>
      </c>
    </row>
    <row r="82" spans="1:17" ht="15">
      <c r="A82" s="25" t="s">
        <v>194</v>
      </c>
      <c r="B82" t="s">
        <v>129</v>
      </c>
      <c r="C82" s="6">
        <v>3</v>
      </c>
      <c r="D82" s="5">
        <v>60</v>
      </c>
      <c r="E82" s="6">
        <v>11</v>
      </c>
      <c r="F82" s="5">
        <v>24</v>
      </c>
      <c r="G82" s="15">
        <v>22</v>
      </c>
      <c r="H82" s="5">
        <v>9</v>
      </c>
      <c r="I82" s="15">
        <v>11</v>
      </c>
      <c r="J82" s="5">
        <v>24</v>
      </c>
      <c r="K82" s="6">
        <v>18</v>
      </c>
      <c r="L82" s="5">
        <v>13</v>
      </c>
      <c r="M82" s="6">
        <f>+D82+F82+H82+J82+L82</f>
        <v>130</v>
      </c>
      <c r="N82" s="6">
        <f>+D82</f>
        <v>60</v>
      </c>
      <c r="O82" s="6">
        <f>+L82</f>
        <v>13</v>
      </c>
      <c r="P82" s="6">
        <f>+H82+J82</f>
        <v>33</v>
      </c>
      <c r="Q82" s="6">
        <f>+F82</f>
        <v>24</v>
      </c>
    </row>
    <row r="83" spans="1:17" ht="15">
      <c r="A83" s="23" t="s">
        <v>269</v>
      </c>
      <c r="B83" t="s">
        <v>4</v>
      </c>
      <c r="C83" s="16">
        <v>47</v>
      </c>
      <c r="M83" s="6">
        <f>+D83+F83+H83+J83+L83</f>
        <v>0</v>
      </c>
      <c r="N83" s="6">
        <f>+D83</f>
        <v>0</v>
      </c>
      <c r="O83" s="6">
        <f>+L83</f>
        <v>0</v>
      </c>
      <c r="P83" s="6">
        <f>+H83+J83</f>
        <v>0</v>
      </c>
      <c r="Q83" s="6">
        <f>+F83</f>
        <v>0</v>
      </c>
    </row>
    <row r="84" spans="1:17" ht="15">
      <c r="A84" s="25" t="s">
        <v>377</v>
      </c>
      <c r="B84" t="s">
        <v>14</v>
      </c>
      <c r="G84" s="16">
        <v>45</v>
      </c>
      <c r="I84" s="15">
        <v>26</v>
      </c>
      <c r="J84" s="5">
        <v>5</v>
      </c>
      <c r="K84" s="15"/>
      <c r="M84" s="6">
        <f>+D84+F84+H84+J84+L84</f>
        <v>5</v>
      </c>
      <c r="N84" s="6">
        <f>+D84</f>
        <v>0</v>
      </c>
      <c r="O84" s="6">
        <f>+L84</f>
        <v>0</v>
      </c>
      <c r="P84" s="6">
        <f>+H84+J84</f>
        <v>5</v>
      </c>
      <c r="Q84" s="6">
        <f>+F84</f>
        <v>0</v>
      </c>
    </row>
    <row r="85" spans="1:17" ht="15">
      <c r="A85" s="3" t="s">
        <v>314</v>
      </c>
      <c r="B85" t="s">
        <v>5</v>
      </c>
      <c r="E85" s="6">
        <v>6</v>
      </c>
      <c r="F85" s="5">
        <v>40</v>
      </c>
      <c r="G85" s="15">
        <v>11</v>
      </c>
      <c r="H85" s="5">
        <v>24</v>
      </c>
      <c r="I85" s="15">
        <v>15</v>
      </c>
      <c r="J85" s="5">
        <v>16</v>
      </c>
      <c r="K85" s="15"/>
      <c r="M85" s="6">
        <f>+D85+F85+H85+J85+L85</f>
        <v>80</v>
      </c>
      <c r="N85" s="6">
        <f>+D85</f>
        <v>0</v>
      </c>
      <c r="O85" s="6">
        <f>+L85</f>
        <v>0</v>
      </c>
      <c r="P85" s="6">
        <f>+H85+J85</f>
        <v>40</v>
      </c>
      <c r="Q85" s="6">
        <f>+F85</f>
        <v>40</v>
      </c>
    </row>
    <row r="86" spans="1:17" ht="15">
      <c r="A86" s="25" t="s">
        <v>446</v>
      </c>
      <c r="B86" s="25" t="s">
        <v>4</v>
      </c>
      <c r="K86" s="16">
        <v>39</v>
      </c>
      <c r="M86" s="6">
        <f>+D86+F86+H86+J86+L86</f>
        <v>0</v>
      </c>
      <c r="N86" s="6">
        <f>+D86</f>
        <v>0</v>
      </c>
      <c r="O86" s="6">
        <f>+L86</f>
        <v>0</v>
      </c>
      <c r="P86" s="6">
        <f>+H86+J86</f>
        <v>0</v>
      </c>
      <c r="Q86" s="6">
        <f>+F86</f>
        <v>0</v>
      </c>
    </row>
    <row r="87" spans="1:17" ht="15">
      <c r="A87" s="3" t="s">
        <v>315</v>
      </c>
      <c r="B87" t="s">
        <v>8</v>
      </c>
      <c r="E87" s="6">
        <v>10</v>
      </c>
      <c r="F87" s="5">
        <v>26</v>
      </c>
      <c r="G87" s="15">
        <v>10</v>
      </c>
      <c r="H87" s="5">
        <v>26</v>
      </c>
      <c r="I87" s="16">
        <v>35</v>
      </c>
      <c r="K87" s="16"/>
      <c r="M87" s="6">
        <f>+D87+F87+H87+J87+L87</f>
        <v>52</v>
      </c>
      <c r="N87" s="6">
        <f>+D87</f>
        <v>0</v>
      </c>
      <c r="O87" s="6">
        <f>+L87</f>
        <v>0</v>
      </c>
      <c r="P87" s="6">
        <f>+H87+J87</f>
        <v>26</v>
      </c>
      <c r="Q87" s="6">
        <f>+F87</f>
        <v>26</v>
      </c>
    </row>
    <row r="88" spans="1:17" ht="15">
      <c r="A88" s="25" t="s">
        <v>264</v>
      </c>
      <c r="B88" t="s">
        <v>14</v>
      </c>
      <c r="C88" s="16" t="s">
        <v>7</v>
      </c>
      <c r="G88" s="7"/>
      <c r="I88" s="7"/>
      <c r="K88" s="7"/>
      <c r="M88" s="6">
        <f>+D88+F88+H88+J88+L88</f>
        <v>0</v>
      </c>
      <c r="N88" s="6">
        <f>+D88</f>
        <v>0</v>
      </c>
      <c r="O88" s="6">
        <f>+L88</f>
        <v>0</v>
      </c>
      <c r="P88" s="6">
        <f>+H88+J88</f>
        <v>0</v>
      </c>
      <c r="Q88" s="6">
        <f>+F88</f>
        <v>0</v>
      </c>
    </row>
    <row r="89" spans="1:17" ht="15">
      <c r="A89" s="25" t="s">
        <v>219</v>
      </c>
      <c r="B89" t="s">
        <v>3</v>
      </c>
      <c r="C89" s="6">
        <v>22</v>
      </c>
      <c r="D89" s="5">
        <v>9</v>
      </c>
      <c r="I89" s="7"/>
      <c r="K89" s="7"/>
      <c r="M89" s="6">
        <f>+D89+F89+H89+J89+L89</f>
        <v>9</v>
      </c>
      <c r="N89" s="6">
        <f>+D89</f>
        <v>9</v>
      </c>
      <c r="O89" s="6">
        <f>+L89</f>
        <v>0</v>
      </c>
      <c r="P89" s="6">
        <f>+H89+J89</f>
        <v>0</v>
      </c>
      <c r="Q89" s="6">
        <f>+F89</f>
        <v>0</v>
      </c>
    </row>
    <row r="90" spans="1:17" ht="15">
      <c r="A90" s="25" t="s">
        <v>217</v>
      </c>
      <c r="B90" t="s">
        <v>3</v>
      </c>
      <c r="C90" s="6">
        <v>15</v>
      </c>
      <c r="D90" s="5">
        <v>16</v>
      </c>
      <c r="G90" s="7"/>
      <c r="I90" s="7"/>
      <c r="K90" s="7"/>
      <c r="M90" s="6">
        <f>+D90+F90+H90+J90+L90</f>
        <v>16</v>
      </c>
      <c r="N90" s="6">
        <f>+D90</f>
        <v>16</v>
      </c>
      <c r="O90" s="6">
        <f>+L90</f>
        <v>0</v>
      </c>
      <c r="P90" s="6">
        <f>+H90+J90</f>
        <v>0</v>
      </c>
      <c r="Q90" s="6">
        <f>+F90</f>
        <v>0</v>
      </c>
    </row>
    <row r="91" spans="1:17" ht="15">
      <c r="A91" s="25" t="s">
        <v>207</v>
      </c>
      <c r="B91" t="s">
        <v>11</v>
      </c>
      <c r="C91" s="6">
        <v>18</v>
      </c>
      <c r="D91" s="5">
        <v>13</v>
      </c>
      <c r="G91" s="15">
        <v>23</v>
      </c>
      <c r="H91" s="5">
        <v>8</v>
      </c>
      <c r="I91" s="16" t="s">
        <v>361</v>
      </c>
      <c r="K91" s="6">
        <v>1</v>
      </c>
      <c r="L91" s="5">
        <v>100</v>
      </c>
      <c r="M91" s="6">
        <f>+D91+F91+H91+J91+L91</f>
        <v>121</v>
      </c>
      <c r="N91" s="6">
        <f>+D91</f>
        <v>13</v>
      </c>
      <c r="O91" s="6">
        <f>+L91</f>
        <v>100</v>
      </c>
      <c r="P91" s="6">
        <f>+H91+J91</f>
        <v>8</v>
      </c>
      <c r="Q91" s="6">
        <f>+F91</f>
        <v>0</v>
      </c>
    </row>
    <row r="92" spans="1:17" ht="15">
      <c r="A92" s="25" t="s">
        <v>192</v>
      </c>
      <c r="B92" t="s">
        <v>1</v>
      </c>
      <c r="C92" s="6">
        <v>10</v>
      </c>
      <c r="D92" s="5">
        <v>26</v>
      </c>
      <c r="M92" s="6">
        <f>+D92+F92+H92+J92+L92</f>
        <v>26</v>
      </c>
      <c r="N92" s="6">
        <f>+D92</f>
        <v>26</v>
      </c>
      <c r="O92" s="6">
        <f>+L92</f>
        <v>0</v>
      </c>
      <c r="P92" s="6">
        <f>+H92+J92</f>
        <v>0</v>
      </c>
      <c r="Q92" s="6">
        <f>+F92</f>
        <v>0</v>
      </c>
    </row>
    <row r="93" spans="1:17" ht="15">
      <c r="A93" s="3" t="s">
        <v>316</v>
      </c>
      <c r="B93" t="s">
        <v>15</v>
      </c>
      <c r="E93" s="16" t="s">
        <v>361</v>
      </c>
      <c r="G93" s="16">
        <v>57</v>
      </c>
      <c r="I93" s="16">
        <v>38</v>
      </c>
      <c r="K93" s="16">
        <v>48</v>
      </c>
      <c r="M93" s="6">
        <f>+D93+F93+H93+J93+L93</f>
        <v>0</v>
      </c>
      <c r="N93" s="6">
        <f>+D93</f>
        <v>0</v>
      </c>
      <c r="O93" s="6">
        <f>+L93</f>
        <v>0</v>
      </c>
      <c r="P93" s="6">
        <f>+H93+J93</f>
        <v>0</v>
      </c>
      <c r="Q93" s="6">
        <f>+F93</f>
        <v>0</v>
      </c>
    </row>
    <row r="94" spans="1:17" ht="15">
      <c r="A94" s="25" t="s">
        <v>255</v>
      </c>
      <c r="B94" t="s">
        <v>18</v>
      </c>
      <c r="C94" s="16" t="s">
        <v>7</v>
      </c>
      <c r="G94" s="7"/>
      <c r="M94" s="6">
        <f>+D94+F94+H94+J94+L94</f>
        <v>0</v>
      </c>
      <c r="N94" s="6">
        <f>+D94</f>
        <v>0</v>
      </c>
      <c r="O94" s="6">
        <f>+L94</f>
        <v>0</v>
      </c>
      <c r="P94" s="6">
        <f>+H94+J94</f>
        <v>0</v>
      </c>
      <c r="Q94" s="6">
        <f>+F94</f>
        <v>0</v>
      </c>
    </row>
    <row r="95" spans="1:17" ht="15">
      <c r="A95" s="3" t="s">
        <v>317</v>
      </c>
      <c r="B95" t="s">
        <v>14</v>
      </c>
      <c r="E95" s="16">
        <v>41</v>
      </c>
      <c r="G95" s="16">
        <v>50</v>
      </c>
      <c r="M95" s="6">
        <f>+D95+F95+H95+J95+L95</f>
        <v>0</v>
      </c>
      <c r="N95" s="6">
        <f>+D95</f>
        <v>0</v>
      </c>
      <c r="O95" s="6">
        <f>+L95</f>
        <v>0</v>
      </c>
      <c r="P95" s="6">
        <f>+H95+J95</f>
        <v>0</v>
      </c>
      <c r="Q95" s="6">
        <f>+F95</f>
        <v>0</v>
      </c>
    </row>
    <row r="96" spans="1:17" ht="15">
      <c r="A96" s="3" t="s">
        <v>318</v>
      </c>
      <c r="B96" t="s">
        <v>10</v>
      </c>
      <c r="E96" s="16">
        <v>46</v>
      </c>
      <c r="G96" s="16">
        <v>37</v>
      </c>
      <c r="I96" s="16">
        <v>33</v>
      </c>
      <c r="K96" s="16"/>
      <c r="M96" s="6">
        <f>+D96+F96+H96+J96+L96</f>
        <v>0</v>
      </c>
      <c r="N96" s="6">
        <f>+D96</f>
        <v>0</v>
      </c>
      <c r="O96" s="6">
        <f>+L96</f>
        <v>0</v>
      </c>
      <c r="P96" s="6">
        <f>+H96+J96</f>
        <v>0</v>
      </c>
      <c r="Q96" s="6">
        <f>+F96</f>
        <v>0</v>
      </c>
    </row>
    <row r="97" spans="1:17" ht="15">
      <c r="A97" s="25" t="s">
        <v>220</v>
      </c>
      <c r="B97" t="s">
        <v>5</v>
      </c>
      <c r="C97" s="16">
        <v>36</v>
      </c>
      <c r="G97" s="7"/>
      <c r="I97" s="7"/>
      <c r="K97" s="7"/>
      <c r="M97" s="6">
        <f>+D97+F97+H97+J97+L97</f>
        <v>0</v>
      </c>
      <c r="N97" s="6">
        <f>+D97</f>
        <v>0</v>
      </c>
      <c r="O97" s="6">
        <f>+L97</f>
        <v>0</v>
      </c>
      <c r="P97" s="6">
        <f>+H97+J97</f>
        <v>0</v>
      </c>
      <c r="Q97" s="6">
        <f>+F97</f>
        <v>0</v>
      </c>
    </row>
    <row r="98" spans="1:17" ht="15">
      <c r="A98" s="25" t="s">
        <v>253</v>
      </c>
      <c r="B98" t="s">
        <v>1</v>
      </c>
      <c r="C98" s="6">
        <v>21</v>
      </c>
      <c r="D98" s="5">
        <v>10</v>
      </c>
      <c r="M98" s="6">
        <f>+D98+F98+H98+J98+L98</f>
        <v>10</v>
      </c>
      <c r="N98" s="6">
        <f>+D98</f>
        <v>10</v>
      </c>
      <c r="O98" s="6">
        <f>+L98</f>
        <v>0</v>
      </c>
      <c r="P98" s="6">
        <f>+H98+J98</f>
        <v>0</v>
      </c>
      <c r="Q98" s="6">
        <f>+F98</f>
        <v>0</v>
      </c>
    </row>
    <row r="99" spans="1:17" ht="15">
      <c r="A99" s="25" t="s">
        <v>223</v>
      </c>
      <c r="B99" t="s">
        <v>11</v>
      </c>
      <c r="C99" s="16" t="s">
        <v>7</v>
      </c>
      <c r="E99" s="6">
        <v>8</v>
      </c>
      <c r="F99" s="5">
        <v>32</v>
      </c>
      <c r="G99" s="15">
        <v>12</v>
      </c>
      <c r="H99" s="5">
        <v>22</v>
      </c>
      <c r="I99" s="16" t="s">
        <v>361</v>
      </c>
      <c r="K99" s="6">
        <v>27</v>
      </c>
      <c r="L99" s="5">
        <v>4</v>
      </c>
      <c r="M99" s="6">
        <f>+D99+F99+H99+J99+L99</f>
        <v>58</v>
      </c>
      <c r="N99" s="6">
        <f>+D99</f>
        <v>0</v>
      </c>
      <c r="O99" s="6">
        <f>+L99</f>
        <v>4</v>
      </c>
      <c r="P99" s="6">
        <f>+H99+J99</f>
        <v>22</v>
      </c>
      <c r="Q99" s="6">
        <f>+F99</f>
        <v>32</v>
      </c>
    </row>
    <row r="100" spans="1:17" ht="15">
      <c r="A100" s="25" t="s">
        <v>209</v>
      </c>
      <c r="B100" t="s">
        <v>1</v>
      </c>
      <c r="C100" s="6">
        <v>12</v>
      </c>
      <c r="D100" s="5">
        <v>22</v>
      </c>
      <c r="K100" s="6">
        <v>15</v>
      </c>
      <c r="L100" s="5">
        <v>16</v>
      </c>
      <c r="M100" s="6">
        <f>+D100+F100+H100+J100+L100</f>
        <v>38</v>
      </c>
      <c r="N100" s="6">
        <f>+D100</f>
        <v>22</v>
      </c>
      <c r="O100" s="6">
        <f>+L100</f>
        <v>16</v>
      </c>
      <c r="P100" s="6">
        <f>+H100+J100</f>
        <v>0</v>
      </c>
      <c r="Q100" s="6">
        <f>+F100</f>
        <v>0</v>
      </c>
    </row>
    <row r="101" spans="1:17" ht="15">
      <c r="A101" s="25" t="s">
        <v>204</v>
      </c>
      <c r="B101" t="s">
        <v>10</v>
      </c>
      <c r="C101" s="6">
        <v>7</v>
      </c>
      <c r="D101" s="5">
        <v>36</v>
      </c>
      <c r="I101" s="7"/>
      <c r="K101" s="6" t="s">
        <v>19</v>
      </c>
      <c r="M101" s="6">
        <f>+D101+F101+H101+J101+L101</f>
        <v>36</v>
      </c>
      <c r="N101" s="6">
        <f>+D101</f>
        <v>36</v>
      </c>
      <c r="O101" s="6">
        <f>+L101</f>
        <v>0</v>
      </c>
      <c r="P101" s="6">
        <f>+H101+J101</f>
        <v>0</v>
      </c>
      <c r="Q101" s="6">
        <f>+F101</f>
        <v>0</v>
      </c>
    </row>
    <row r="102" spans="1:17" ht="15">
      <c r="A102" s="25" t="s">
        <v>249</v>
      </c>
      <c r="B102" t="s">
        <v>1</v>
      </c>
      <c r="C102" s="16" t="s">
        <v>7</v>
      </c>
      <c r="M102" s="6">
        <f>+D102+F102+H102+J102+L102</f>
        <v>0</v>
      </c>
      <c r="N102" s="6">
        <f>+D102</f>
        <v>0</v>
      </c>
      <c r="O102" s="6">
        <f>+L102</f>
        <v>0</v>
      </c>
      <c r="P102" s="6">
        <f>+H102+J102</f>
        <v>0</v>
      </c>
      <c r="Q102" s="6">
        <f>+F102</f>
        <v>0</v>
      </c>
    </row>
    <row r="103" spans="1:17" ht="15">
      <c r="A103" s="25" t="s">
        <v>243</v>
      </c>
      <c r="B103" t="s">
        <v>8</v>
      </c>
      <c r="C103" s="16">
        <v>45</v>
      </c>
      <c r="G103" s="7"/>
      <c r="I103" s="7"/>
      <c r="K103" s="7"/>
      <c r="M103" s="6">
        <f>+D103+F103+H103+J103+L103</f>
        <v>0</v>
      </c>
      <c r="N103" s="6">
        <f>+D103</f>
        <v>0</v>
      </c>
      <c r="O103" s="6">
        <f>+L103</f>
        <v>0</v>
      </c>
      <c r="P103" s="6">
        <f>+H103+J103</f>
        <v>0</v>
      </c>
      <c r="Q103" s="6">
        <f>+F103</f>
        <v>0</v>
      </c>
    </row>
    <row r="104" spans="1:17" ht="15">
      <c r="A104" s="25" t="s">
        <v>210</v>
      </c>
      <c r="B104" t="s">
        <v>15</v>
      </c>
      <c r="C104" s="16">
        <v>33</v>
      </c>
      <c r="M104" s="6">
        <f>+D104+F104+H104+J104+L104</f>
        <v>0</v>
      </c>
      <c r="N104" s="6">
        <f>+D104</f>
        <v>0</v>
      </c>
      <c r="O104" s="6">
        <f>+L104</f>
        <v>0</v>
      </c>
      <c r="P104" s="6">
        <f>+H104+J104</f>
        <v>0</v>
      </c>
      <c r="Q104" s="6">
        <f>+F104</f>
        <v>0</v>
      </c>
    </row>
    <row r="105" spans="1:17" ht="15">
      <c r="A105" s="25" t="s">
        <v>206</v>
      </c>
      <c r="B105" t="s">
        <v>3</v>
      </c>
      <c r="C105" s="6">
        <v>2</v>
      </c>
      <c r="D105" s="5">
        <v>80</v>
      </c>
      <c r="G105" s="7"/>
      <c r="I105" s="7"/>
      <c r="K105" s="7"/>
      <c r="M105" s="6">
        <f>+D105+F105+H105+J105+L105</f>
        <v>80</v>
      </c>
      <c r="N105" s="6">
        <f>+D105</f>
        <v>80</v>
      </c>
      <c r="O105" s="6">
        <f>+L105</f>
        <v>0</v>
      </c>
      <c r="P105" s="6">
        <f>+H105+J105</f>
        <v>0</v>
      </c>
      <c r="Q105" s="6">
        <f>+F105</f>
        <v>0</v>
      </c>
    </row>
    <row r="106" spans="1:17" ht="15">
      <c r="A106" s="25" t="s">
        <v>193</v>
      </c>
      <c r="B106" t="s">
        <v>13</v>
      </c>
      <c r="C106" s="16">
        <v>38</v>
      </c>
      <c r="G106" s="7"/>
      <c r="K106" s="6">
        <v>19</v>
      </c>
      <c r="L106" s="5">
        <v>12</v>
      </c>
      <c r="M106" s="6">
        <f>+D106+F106+H106+J106+L106</f>
        <v>12</v>
      </c>
      <c r="N106" s="6">
        <f>+D106</f>
        <v>0</v>
      </c>
      <c r="O106" s="6">
        <f>+L106</f>
        <v>12</v>
      </c>
      <c r="P106" s="6">
        <f>+H106+J106</f>
        <v>0</v>
      </c>
      <c r="Q106" s="6">
        <f>+F106</f>
        <v>0</v>
      </c>
    </row>
    <row r="107" spans="1:17" ht="15">
      <c r="A107" s="3" t="s">
        <v>442</v>
      </c>
      <c r="B107" s="25" t="s">
        <v>11</v>
      </c>
      <c r="K107" s="6">
        <v>24</v>
      </c>
      <c r="L107" s="5">
        <v>7</v>
      </c>
      <c r="M107" s="6">
        <f>+D107+F107+H107+J107+L107</f>
        <v>7</v>
      </c>
      <c r="N107" s="6">
        <f>+D107</f>
        <v>0</v>
      </c>
      <c r="O107" s="6">
        <f>+L107</f>
        <v>7</v>
      </c>
      <c r="P107" s="6">
        <f>+H107+J107</f>
        <v>0</v>
      </c>
      <c r="Q107" s="6">
        <f>+F107</f>
        <v>0</v>
      </c>
    </row>
    <row r="108" spans="1:17" ht="15">
      <c r="A108" s="25" t="s">
        <v>441</v>
      </c>
      <c r="B108" s="25" t="s">
        <v>5</v>
      </c>
      <c r="K108" s="16">
        <v>37</v>
      </c>
      <c r="M108" s="6">
        <f>+D108+F108+H108+J108+L108</f>
        <v>0</v>
      </c>
      <c r="N108" s="6">
        <f>+D108</f>
        <v>0</v>
      </c>
      <c r="O108" s="6">
        <f>+L108</f>
        <v>0</v>
      </c>
      <c r="P108" s="6">
        <f>+H108+J108</f>
        <v>0</v>
      </c>
      <c r="Q108" s="6">
        <f>+F108</f>
        <v>0</v>
      </c>
    </row>
    <row r="109" spans="1:17" ht="15">
      <c r="A109" s="3" t="s">
        <v>319</v>
      </c>
      <c r="B109" t="s">
        <v>11</v>
      </c>
      <c r="E109" s="16">
        <v>35</v>
      </c>
      <c r="G109" s="16">
        <v>44</v>
      </c>
      <c r="I109" s="15">
        <v>25</v>
      </c>
      <c r="J109" s="5">
        <v>6</v>
      </c>
      <c r="K109" s="15"/>
      <c r="M109" s="6">
        <f>+D109+F109+H109+J109+L109</f>
        <v>6</v>
      </c>
      <c r="N109" s="6">
        <f>+D109</f>
        <v>0</v>
      </c>
      <c r="O109" s="6">
        <f>+L109</f>
        <v>0</v>
      </c>
      <c r="P109" s="6">
        <f>+H109+J109</f>
        <v>6</v>
      </c>
      <c r="Q109" s="6">
        <f>+F109</f>
        <v>0</v>
      </c>
    </row>
    <row r="110" spans="1:17" ht="15">
      <c r="A110" s="25" t="s">
        <v>232</v>
      </c>
      <c r="B110" t="s">
        <v>1</v>
      </c>
      <c r="C110" s="6">
        <v>24</v>
      </c>
      <c r="D110" s="5">
        <v>7</v>
      </c>
      <c r="M110" s="6">
        <f>+D110+F110+H110+J110+L110</f>
        <v>7</v>
      </c>
      <c r="N110" s="6">
        <f>+D110</f>
        <v>7</v>
      </c>
      <c r="O110" s="6">
        <f>+L110</f>
        <v>0</v>
      </c>
      <c r="P110" s="6">
        <f>+H110+J110</f>
        <v>0</v>
      </c>
      <c r="Q110" s="6">
        <f>+F110</f>
        <v>0</v>
      </c>
    </row>
    <row r="111" spans="1:17" ht="15">
      <c r="A111" s="3" t="s">
        <v>320</v>
      </c>
      <c r="B111" t="s">
        <v>3</v>
      </c>
      <c r="E111" s="16">
        <v>49</v>
      </c>
      <c r="G111" s="16" t="s">
        <v>361</v>
      </c>
      <c r="I111" s="16" t="s">
        <v>359</v>
      </c>
      <c r="K111" s="16" t="s">
        <v>382</v>
      </c>
      <c r="M111" s="6">
        <f>+D111+F111+H111+J111+L111</f>
        <v>0</v>
      </c>
      <c r="N111" s="6">
        <f>+D111</f>
        <v>0</v>
      </c>
      <c r="O111" s="6">
        <f>+L111</f>
        <v>0</v>
      </c>
      <c r="P111" s="6">
        <f>+H111+J111</f>
        <v>0</v>
      </c>
      <c r="Q111" s="6">
        <f>+F111</f>
        <v>0</v>
      </c>
    </row>
    <row r="112" spans="1:17" ht="15">
      <c r="A112" s="3" t="s">
        <v>444</v>
      </c>
      <c r="B112" s="25" t="s">
        <v>3</v>
      </c>
      <c r="K112" s="6">
        <v>12</v>
      </c>
      <c r="L112" s="5">
        <v>22</v>
      </c>
      <c r="M112" s="6">
        <f>+D112+F112+H112+J112+L112</f>
        <v>22</v>
      </c>
      <c r="N112" s="6">
        <f>+D112</f>
        <v>0</v>
      </c>
      <c r="O112" s="6">
        <f>+L112</f>
        <v>22</v>
      </c>
      <c r="P112" s="6">
        <f>+H112+J112</f>
        <v>0</v>
      </c>
      <c r="Q112" s="6">
        <f>+F112</f>
        <v>0</v>
      </c>
    </row>
    <row r="113" spans="1:17" ht="15">
      <c r="A113" s="3" t="s">
        <v>321</v>
      </c>
      <c r="B113" t="s">
        <v>8</v>
      </c>
      <c r="E113" s="16">
        <v>57</v>
      </c>
      <c r="G113" s="16">
        <v>48</v>
      </c>
      <c r="I113" s="16" t="s">
        <v>361</v>
      </c>
      <c r="K113" s="16">
        <v>51</v>
      </c>
      <c r="M113" s="6">
        <f>+D113+F113+H113+J113+L113</f>
        <v>0</v>
      </c>
      <c r="N113" s="6">
        <f>+D113</f>
        <v>0</v>
      </c>
      <c r="O113" s="6">
        <f>+L113</f>
        <v>0</v>
      </c>
      <c r="P113" s="6">
        <f>+H113+J113</f>
        <v>0</v>
      </c>
      <c r="Q113" s="6">
        <f>+F113</f>
        <v>0</v>
      </c>
    </row>
    <row r="114" spans="1:17" ht="15">
      <c r="A114" s="3" t="s">
        <v>322</v>
      </c>
      <c r="B114" t="s">
        <v>9</v>
      </c>
      <c r="E114" s="6">
        <v>13</v>
      </c>
      <c r="F114" s="5">
        <v>20</v>
      </c>
      <c r="G114" s="15">
        <v>15</v>
      </c>
      <c r="H114" s="5">
        <v>16</v>
      </c>
      <c r="I114" s="15">
        <v>19</v>
      </c>
      <c r="J114" s="5">
        <v>12</v>
      </c>
      <c r="K114" s="16">
        <v>53</v>
      </c>
      <c r="M114" s="6">
        <f>+D114+F114+H114+J114+L114</f>
        <v>48</v>
      </c>
      <c r="N114" s="6">
        <f>+D114</f>
        <v>0</v>
      </c>
      <c r="O114" s="6">
        <f>+L114</f>
        <v>0</v>
      </c>
      <c r="P114" s="6">
        <f>+H114+J114</f>
        <v>28</v>
      </c>
      <c r="Q114" s="6">
        <f>+F114</f>
        <v>20</v>
      </c>
    </row>
    <row r="115" spans="1:17" ht="15">
      <c r="A115" s="25" t="s">
        <v>230</v>
      </c>
      <c r="B115" t="s">
        <v>18</v>
      </c>
      <c r="C115" s="16" t="s">
        <v>272</v>
      </c>
      <c r="K115" s="6" t="s">
        <v>19</v>
      </c>
      <c r="M115" s="6">
        <f>+D115+F115+H115+J115+L115</f>
        <v>0</v>
      </c>
      <c r="N115" s="6">
        <f>+D115</f>
        <v>0</v>
      </c>
      <c r="O115" s="6">
        <f>+L115</f>
        <v>0</v>
      </c>
      <c r="P115" s="6">
        <f>+H115+J115</f>
        <v>0</v>
      </c>
      <c r="Q115" s="6">
        <f>+F115</f>
        <v>0</v>
      </c>
    </row>
    <row r="116" spans="1:17" ht="15">
      <c r="A116" s="23" t="s">
        <v>268</v>
      </c>
      <c r="B116" t="s">
        <v>18</v>
      </c>
      <c r="C116" s="16">
        <v>44</v>
      </c>
      <c r="M116" s="6">
        <f>+D116+F116+H116+J116+L116</f>
        <v>0</v>
      </c>
      <c r="N116" s="6">
        <f>+D116</f>
        <v>0</v>
      </c>
      <c r="O116" s="6">
        <f>+L116</f>
        <v>0</v>
      </c>
      <c r="P116" s="6">
        <f>+H116+J116</f>
        <v>0</v>
      </c>
      <c r="Q116" s="6">
        <f>+F116</f>
        <v>0</v>
      </c>
    </row>
    <row r="117" spans="1:17" ht="15">
      <c r="A117" s="3" t="s">
        <v>323</v>
      </c>
      <c r="B117" t="s">
        <v>10</v>
      </c>
      <c r="E117" s="6">
        <v>29</v>
      </c>
      <c r="F117" s="5">
        <v>2</v>
      </c>
      <c r="G117" s="16">
        <v>36</v>
      </c>
      <c r="I117" s="16" t="s">
        <v>361</v>
      </c>
      <c r="K117" s="16"/>
      <c r="M117" s="6">
        <f>+D117+F117+H117+J117+L117</f>
        <v>2</v>
      </c>
      <c r="N117" s="6">
        <f>+D117</f>
        <v>0</v>
      </c>
      <c r="O117" s="6">
        <f>+L117</f>
        <v>0</v>
      </c>
      <c r="P117" s="6">
        <f>+H117+J117</f>
        <v>0</v>
      </c>
      <c r="Q117" s="6">
        <f>+F117</f>
        <v>2</v>
      </c>
    </row>
    <row r="118" spans="1:17" ht="15">
      <c r="A118" s="3" t="s">
        <v>324</v>
      </c>
      <c r="B118" t="s">
        <v>1</v>
      </c>
      <c r="E118" s="16">
        <v>58</v>
      </c>
      <c r="G118" s="16">
        <v>55</v>
      </c>
      <c r="I118" s="16" t="s">
        <v>361</v>
      </c>
      <c r="K118" s="16"/>
      <c r="M118" s="6">
        <f>+D118+F118+H118+J118+L118</f>
        <v>0</v>
      </c>
      <c r="N118" s="6">
        <f>+D118</f>
        <v>0</v>
      </c>
      <c r="O118" s="6">
        <f>+L118</f>
        <v>0</v>
      </c>
      <c r="P118" s="6">
        <f>+H118+J118</f>
        <v>0</v>
      </c>
      <c r="Q118" s="6">
        <f>+F118</f>
        <v>0</v>
      </c>
    </row>
    <row r="119" spans="1:17" ht="15">
      <c r="A119" s="3" t="s">
        <v>325</v>
      </c>
      <c r="B119" t="s">
        <v>10</v>
      </c>
      <c r="E119" s="16" t="s">
        <v>361</v>
      </c>
      <c r="G119" s="16">
        <v>60</v>
      </c>
      <c r="I119" s="16" t="s">
        <v>361</v>
      </c>
      <c r="K119" s="16"/>
      <c r="M119" s="6">
        <f>+D119+F119+H119+J119+L119</f>
        <v>0</v>
      </c>
      <c r="N119" s="6">
        <f>+D119</f>
        <v>0</v>
      </c>
      <c r="O119" s="6">
        <f>+L119</f>
        <v>0</v>
      </c>
      <c r="P119" s="6">
        <f>+H119+J119</f>
        <v>0</v>
      </c>
      <c r="Q119" s="6">
        <f>+F119</f>
        <v>0</v>
      </c>
    </row>
    <row r="120" spans="1:17" ht="15">
      <c r="A120" s="3" t="s">
        <v>326</v>
      </c>
      <c r="B120" t="s">
        <v>14</v>
      </c>
      <c r="E120" s="16" t="s">
        <v>361</v>
      </c>
      <c r="I120" s="16">
        <v>42</v>
      </c>
      <c r="K120" s="16"/>
      <c r="M120" s="6">
        <f>+D120+F120+H120+J120+L120</f>
        <v>0</v>
      </c>
      <c r="N120" s="6">
        <f>+D120</f>
        <v>0</v>
      </c>
      <c r="O120" s="6">
        <f>+L120</f>
        <v>0</v>
      </c>
      <c r="P120" s="6">
        <f>+H120+J120</f>
        <v>0</v>
      </c>
      <c r="Q120" s="6">
        <f>+F120</f>
        <v>0</v>
      </c>
    </row>
    <row r="121" spans="1:17" ht="15">
      <c r="A121" s="25" t="s">
        <v>247</v>
      </c>
      <c r="B121" t="s">
        <v>1</v>
      </c>
      <c r="C121" s="16" t="s">
        <v>7</v>
      </c>
      <c r="M121" s="6">
        <f>+D121+F121+H121+J121+L121</f>
        <v>0</v>
      </c>
      <c r="N121" s="6">
        <f>+D121</f>
        <v>0</v>
      </c>
      <c r="O121" s="6">
        <f>+L121</f>
        <v>0</v>
      </c>
      <c r="P121" s="6">
        <f>+H121+J121</f>
        <v>0</v>
      </c>
      <c r="Q121" s="6">
        <f>+F121</f>
        <v>0</v>
      </c>
    </row>
    <row r="122" spans="1:17" ht="15">
      <c r="A122" s="25" t="s">
        <v>434</v>
      </c>
      <c r="B122" s="25" t="s">
        <v>10</v>
      </c>
      <c r="K122" s="6">
        <v>20</v>
      </c>
      <c r="L122" s="5">
        <v>11</v>
      </c>
      <c r="M122" s="6">
        <f>+D122+F122+H122+J122+L122</f>
        <v>11</v>
      </c>
      <c r="N122" s="6">
        <f>+D122</f>
        <v>0</v>
      </c>
      <c r="O122" s="6">
        <f>+L122</f>
        <v>11</v>
      </c>
      <c r="P122" s="6">
        <f>+H122+J122</f>
        <v>0</v>
      </c>
      <c r="Q122" s="6">
        <f>+F122</f>
        <v>0</v>
      </c>
    </row>
    <row r="123" spans="1:17" ht="15">
      <c r="A123" s="3" t="s">
        <v>327</v>
      </c>
      <c r="B123" t="s">
        <v>1</v>
      </c>
      <c r="E123" s="16">
        <v>32</v>
      </c>
      <c r="I123" s="16" t="s">
        <v>361</v>
      </c>
      <c r="K123" s="16"/>
      <c r="M123" s="6">
        <f>+D123+F123+H123+J123+L123</f>
        <v>0</v>
      </c>
      <c r="N123" s="6">
        <f>+D123</f>
        <v>0</v>
      </c>
      <c r="O123" s="6">
        <f>+L123</f>
        <v>0</v>
      </c>
      <c r="P123" s="6">
        <f>+H123+J123</f>
        <v>0</v>
      </c>
      <c r="Q123" s="6">
        <f>+F123</f>
        <v>0</v>
      </c>
    </row>
    <row r="124" spans="1:17" ht="15">
      <c r="A124" s="25" t="s">
        <v>201</v>
      </c>
      <c r="B124" t="s">
        <v>5</v>
      </c>
      <c r="C124" s="6">
        <v>5</v>
      </c>
      <c r="D124" s="5">
        <v>45</v>
      </c>
      <c r="M124" s="6">
        <f>+D124+F124+H124+J124+L124</f>
        <v>45</v>
      </c>
      <c r="N124" s="6">
        <f>+D124</f>
        <v>45</v>
      </c>
      <c r="O124" s="6">
        <f>+L124</f>
        <v>0</v>
      </c>
      <c r="P124" s="6">
        <f>+H124+J124</f>
        <v>0</v>
      </c>
      <c r="Q124" s="6">
        <f>+F124</f>
        <v>0</v>
      </c>
    </row>
    <row r="125" spans="1:17" ht="15">
      <c r="A125" s="3" t="s">
        <v>328</v>
      </c>
      <c r="B125" t="s">
        <v>5</v>
      </c>
      <c r="E125" s="6">
        <v>25</v>
      </c>
      <c r="F125" s="5">
        <v>6</v>
      </c>
      <c r="G125" s="15">
        <v>21</v>
      </c>
      <c r="H125" s="5">
        <v>10</v>
      </c>
      <c r="I125" s="16">
        <v>43</v>
      </c>
      <c r="K125" s="16"/>
      <c r="M125" s="6">
        <f>+D125+F125+H125+J125+L125</f>
        <v>16</v>
      </c>
      <c r="N125" s="6">
        <f>+D125</f>
        <v>0</v>
      </c>
      <c r="O125" s="6">
        <f>+L125</f>
        <v>0</v>
      </c>
      <c r="P125" s="6">
        <f>+H125+J125</f>
        <v>10</v>
      </c>
      <c r="Q125" s="6">
        <f>+F125</f>
        <v>6</v>
      </c>
    </row>
    <row r="126" spans="1:17" ht="15">
      <c r="A126" s="25" t="s">
        <v>196</v>
      </c>
      <c r="B126" t="s">
        <v>5</v>
      </c>
      <c r="C126" s="16" t="s">
        <v>7</v>
      </c>
      <c r="E126" s="6">
        <v>22</v>
      </c>
      <c r="F126" s="5">
        <v>9</v>
      </c>
      <c r="G126" s="15">
        <v>8</v>
      </c>
      <c r="H126" s="5">
        <v>32</v>
      </c>
      <c r="I126" s="15">
        <v>12</v>
      </c>
      <c r="J126" s="5">
        <v>22</v>
      </c>
      <c r="K126" s="16" t="s">
        <v>382</v>
      </c>
      <c r="M126" s="6">
        <f>+D126+F126+H126+J126+L126</f>
        <v>63</v>
      </c>
      <c r="N126" s="6">
        <f>+D126</f>
        <v>0</v>
      </c>
      <c r="O126" s="6">
        <f>+L126</f>
        <v>0</v>
      </c>
      <c r="P126" s="6">
        <f>+H126+J126</f>
        <v>54</v>
      </c>
      <c r="Q126" s="6">
        <f>+F126</f>
        <v>9</v>
      </c>
    </row>
    <row r="127" spans="1:17" ht="15">
      <c r="A127" s="25" t="s">
        <v>267</v>
      </c>
      <c r="B127" t="s">
        <v>18</v>
      </c>
      <c r="C127" s="16" t="s">
        <v>7</v>
      </c>
      <c r="M127" s="6">
        <f>+D127+F127+H127+J127+L127</f>
        <v>0</v>
      </c>
      <c r="N127" s="6">
        <f>+D127</f>
        <v>0</v>
      </c>
      <c r="O127" s="6">
        <f>+L127</f>
        <v>0</v>
      </c>
      <c r="P127" s="6">
        <f>+H127+J127</f>
        <v>0</v>
      </c>
      <c r="Q127" s="6">
        <f>+F127</f>
        <v>0</v>
      </c>
    </row>
    <row r="128" spans="1:17" ht="15">
      <c r="A128" s="25" t="s">
        <v>203</v>
      </c>
      <c r="B128" t="s">
        <v>10</v>
      </c>
      <c r="C128" s="16" t="s">
        <v>7</v>
      </c>
      <c r="G128" s="7"/>
      <c r="I128" s="7"/>
      <c r="K128" s="7"/>
      <c r="M128" s="6">
        <f>+D128+F128+H128+J128+L128</f>
        <v>0</v>
      </c>
      <c r="N128" s="6">
        <f>+D128</f>
        <v>0</v>
      </c>
      <c r="O128" s="6">
        <f>+L128</f>
        <v>0</v>
      </c>
      <c r="P128" s="6">
        <f>+H128+J128</f>
        <v>0</v>
      </c>
      <c r="Q128" s="6">
        <f>+F128</f>
        <v>0</v>
      </c>
    </row>
    <row r="129" spans="1:17" ht="15">
      <c r="A129" s="25" t="s">
        <v>372</v>
      </c>
      <c r="B129" t="s">
        <v>5</v>
      </c>
      <c r="G129" s="15">
        <v>23</v>
      </c>
      <c r="H129" s="5">
        <v>8</v>
      </c>
      <c r="I129" s="15">
        <v>13</v>
      </c>
      <c r="J129" s="5">
        <v>20</v>
      </c>
      <c r="K129" s="16">
        <v>40</v>
      </c>
      <c r="M129" s="6">
        <f>+D129+F129+H129+J129+L129</f>
        <v>28</v>
      </c>
      <c r="N129" s="6">
        <f>+D129</f>
        <v>0</v>
      </c>
      <c r="O129" s="6">
        <f>+L129</f>
        <v>0</v>
      </c>
      <c r="P129" s="6">
        <f>+H129+J129</f>
        <v>28</v>
      </c>
      <c r="Q129" s="6">
        <f>+F129</f>
        <v>0</v>
      </c>
    </row>
    <row r="130" spans="1:17" ht="15">
      <c r="A130" s="25" t="s">
        <v>433</v>
      </c>
      <c r="B130" s="25" t="s">
        <v>1</v>
      </c>
      <c r="K130" s="6">
        <v>6</v>
      </c>
      <c r="L130" s="5">
        <v>40</v>
      </c>
      <c r="M130" s="6">
        <f>+D130+F130+H130+J130+L130</f>
        <v>40</v>
      </c>
      <c r="N130" s="6">
        <f>+D130</f>
        <v>0</v>
      </c>
      <c r="O130" s="6">
        <f>+L130</f>
        <v>40</v>
      </c>
      <c r="P130" s="6">
        <f>+H130+J130</f>
        <v>0</v>
      </c>
      <c r="Q130" s="6">
        <f>+F130</f>
        <v>0</v>
      </c>
    </row>
    <row r="131" spans="1:17" ht="15">
      <c r="A131" s="25" t="s">
        <v>265</v>
      </c>
      <c r="B131" t="s">
        <v>18</v>
      </c>
      <c r="C131" s="16" t="s">
        <v>7</v>
      </c>
      <c r="E131" s="16">
        <v>52</v>
      </c>
      <c r="G131" s="16" t="s">
        <v>361</v>
      </c>
      <c r="I131" s="16" t="s">
        <v>361</v>
      </c>
      <c r="K131" s="16">
        <v>56</v>
      </c>
      <c r="M131" s="6">
        <f>+D131+F131+H131+J131+L131</f>
        <v>0</v>
      </c>
      <c r="N131" s="6">
        <f>+D131</f>
        <v>0</v>
      </c>
      <c r="O131" s="6">
        <f>+L131</f>
        <v>0</v>
      </c>
      <c r="P131" s="6">
        <f>+H131+J131</f>
        <v>0</v>
      </c>
      <c r="Q131" s="6">
        <f>+F131</f>
        <v>0</v>
      </c>
    </row>
    <row r="132" spans="1:17" ht="15">
      <c r="A132" s="3" t="s">
        <v>440</v>
      </c>
      <c r="B132" s="25" t="s">
        <v>9</v>
      </c>
      <c r="K132" s="6">
        <v>17</v>
      </c>
      <c r="L132" s="5">
        <v>14</v>
      </c>
      <c r="M132" s="6">
        <f>+D132+F132+H132+J132+L132</f>
        <v>14</v>
      </c>
      <c r="N132" s="6">
        <f>+D132</f>
        <v>0</v>
      </c>
      <c r="O132" s="6">
        <f>+L132</f>
        <v>14</v>
      </c>
      <c r="P132" s="6">
        <f>+H132+J132</f>
        <v>0</v>
      </c>
      <c r="Q132" s="6">
        <f>+F132</f>
        <v>0</v>
      </c>
    </row>
    <row r="133" spans="1:17" ht="15">
      <c r="A133" s="25" t="s">
        <v>254</v>
      </c>
      <c r="B133" t="s">
        <v>129</v>
      </c>
      <c r="C133" s="16" t="s">
        <v>7</v>
      </c>
      <c r="I133" s="7"/>
      <c r="K133" s="7"/>
      <c r="M133" s="6">
        <f>+D133+F133+H133+J133+L133</f>
        <v>0</v>
      </c>
      <c r="N133" s="6">
        <f>+D133</f>
        <v>0</v>
      </c>
      <c r="O133" s="6">
        <f>+L133</f>
        <v>0</v>
      </c>
      <c r="P133" s="6">
        <f>+H133+J133</f>
        <v>0</v>
      </c>
      <c r="Q133" s="6">
        <f>+F133</f>
        <v>0</v>
      </c>
    </row>
    <row r="134" spans="1:17" ht="15">
      <c r="A134" s="25" t="s">
        <v>263</v>
      </c>
      <c r="B134" t="s">
        <v>18</v>
      </c>
      <c r="C134" s="16" t="s">
        <v>7</v>
      </c>
      <c r="G134" s="7"/>
      <c r="I134" s="7"/>
      <c r="K134" s="16">
        <v>44</v>
      </c>
      <c r="M134" s="6">
        <f>+D134+F134+H134+J134+L134</f>
        <v>0</v>
      </c>
      <c r="N134" s="6">
        <f>+D134</f>
        <v>0</v>
      </c>
      <c r="O134" s="6">
        <f>+L134</f>
        <v>0</v>
      </c>
      <c r="P134" s="6">
        <f>+H134+J134</f>
        <v>0</v>
      </c>
      <c r="Q134" s="6">
        <f>+F134</f>
        <v>0</v>
      </c>
    </row>
    <row r="135" spans="1:17" ht="15">
      <c r="A135" s="25" t="s">
        <v>213</v>
      </c>
      <c r="B135" t="s">
        <v>16</v>
      </c>
      <c r="C135" s="6" t="s">
        <v>19</v>
      </c>
      <c r="M135" s="6">
        <f>+D135+F135+H135+J135+L135</f>
        <v>0</v>
      </c>
      <c r="N135" s="6">
        <f>+D135</f>
        <v>0</v>
      </c>
      <c r="O135" s="6">
        <f>+L135</f>
        <v>0</v>
      </c>
      <c r="P135" s="6">
        <f>+H135+J135</f>
        <v>0</v>
      </c>
      <c r="Q135" s="6">
        <f>+F135</f>
        <v>0</v>
      </c>
    </row>
    <row r="136" spans="1:17" ht="15">
      <c r="A136" s="23" t="s">
        <v>262</v>
      </c>
      <c r="B136" t="s">
        <v>3</v>
      </c>
      <c r="C136" s="16" t="s">
        <v>7</v>
      </c>
      <c r="M136" s="6">
        <f>+D136+F136+H136+J136+L136</f>
        <v>0</v>
      </c>
      <c r="N136" s="6">
        <f>+D136</f>
        <v>0</v>
      </c>
      <c r="O136" s="6">
        <f>+L136</f>
        <v>0</v>
      </c>
      <c r="P136" s="6">
        <f>+H136+J136</f>
        <v>0</v>
      </c>
      <c r="Q136" s="6">
        <f>+F136</f>
        <v>0</v>
      </c>
    </row>
    <row r="137" spans="1:17" ht="15">
      <c r="A137" s="3" t="s">
        <v>329</v>
      </c>
      <c r="B137" t="s">
        <v>5</v>
      </c>
      <c r="E137" s="6">
        <v>2</v>
      </c>
      <c r="F137" s="5">
        <v>80</v>
      </c>
      <c r="G137" s="15">
        <v>4</v>
      </c>
      <c r="H137" s="5">
        <v>50</v>
      </c>
      <c r="I137" s="15">
        <v>5</v>
      </c>
      <c r="J137" s="5">
        <v>45</v>
      </c>
      <c r="K137" s="15"/>
      <c r="M137" s="6">
        <f>+D137+F137+H137+J137+L137</f>
        <v>175</v>
      </c>
      <c r="N137" s="6">
        <f>+D137</f>
        <v>0</v>
      </c>
      <c r="O137" s="6">
        <f>+L137</f>
        <v>0</v>
      </c>
      <c r="P137" s="6">
        <f>+H137+J137</f>
        <v>95</v>
      </c>
      <c r="Q137" s="6">
        <f>+F137</f>
        <v>80</v>
      </c>
    </row>
    <row r="138" spans="1:17" ht="15">
      <c r="A138" s="3" t="s">
        <v>432</v>
      </c>
      <c r="B138" s="25" t="s">
        <v>5</v>
      </c>
      <c r="K138" s="6">
        <v>9</v>
      </c>
      <c r="L138" s="5">
        <v>29</v>
      </c>
      <c r="M138" s="6">
        <f>+D138+F138+H138+J138+L138</f>
        <v>29</v>
      </c>
      <c r="N138" s="6">
        <f>+D138</f>
        <v>0</v>
      </c>
      <c r="O138" s="6">
        <f>+L138</f>
        <v>29</v>
      </c>
      <c r="P138" s="6">
        <f>+H138+J138</f>
        <v>0</v>
      </c>
      <c r="Q138" s="6">
        <f>+F138</f>
        <v>0</v>
      </c>
    </row>
    <row r="139" spans="1:17" ht="15">
      <c r="A139" s="25" t="s">
        <v>260</v>
      </c>
      <c r="B139" t="s">
        <v>9</v>
      </c>
      <c r="C139" s="16" t="s">
        <v>7</v>
      </c>
      <c r="M139" s="6">
        <f>+D139+F139+H139+J139+L139</f>
        <v>0</v>
      </c>
      <c r="N139" s="6">
        <f>+D139</f>
        <v>0</v>
      </c>
      <c r="O139" s="6">
        <f>+L139</f>
        <v>0</v>
      </c>
      <c r="P139" s="6">
        <f>+H139+J139</f>
        <v>0</v>
      </c>
      <c r="Q139" s="6">
        <f>+F139</f>
        <v>0</v>
      </c>
    </row>
    <row r="140" spans="1:17" ht="15">
      <c r="A140" s="25" t="s">
        <v>445</v>
      </c>
      <c r="B140" s="25" t="s">
        <v>5</v>
      </c>
      <c r="K140" s="16">
        <v>42</v>
      </c>
      <c r="M140" s="6">
        <f>+D140+F140+H140+J140+L140</f>
        <v>0</v>
      </c>
      <c r="N140" s="6">
        <f>+D140</f>
        <v>0</v>
      </c>
      <c r="O140" s="6">
        <f>+L140</f>
        <v>0</v>
      </c>
      <c r="P140" s="6">
        <f>+H140+J140</f>
        <v>0</v>
      </c>
      <c r="Q140" s="6">
        <f>+F140</f>
        <v>0</v>
      </c>
    </row>
    <row r="141" spans="1:17" ht="15">
      <c r="A141" s="25" t="s">
        <v>450</v>
      </c>
      <c r="B141" s="25" t="s">
        <v>346</v>
      </c>
      <c r="K141" s="16">
        <v>59</v>
      </c>
      <c r="M141" s="6">
        <f>+D141+F141+H141+J141+L141</f>
        <v>0</v>
      </c>
      <c r="N141" s="6">
        <f>+D141</f>
        <v>0</v>
      </c>
      <c r="O141" s="6">
        <f>+L141</f>
        <v>0</v>
      </c>
      <c r="P141" s="6">
        <f>+H141+J141</f>
        <v>0</v>
      </c>
      <c r="Q141" s="6">
        <f>+F141</f>
        <v>0</v>
      </c>
    </row>
    <row r="142" spans="1:17" ht="15">
      <c r="A142" s="3" t="s">
        <v>431</v>
      </c>
      <c r="B142" s="25" t="s">
        <v>10</v>
      </c>
      <c r="K142" s="6">
        <v>14</v>
      </c>
      <c r="L142" s="5">
        <v>18</v>
      </c>
      <c r="M142" s="6">
        <f>+D142+F142+H142+J142+L142</f>
        <v>18</v>
      </c>
      <c r="N142" s="6">
        <f>+D142</f>
        <v>0</v>
      </c>
      <c r="O142" s="6">
        <f>+L142</f>
        <v>18</v>
      </c>
      <c r="P142" s="6">
        <f>+H142+J142</f>
        <v>0</v>
      </c>
      <c r="Q142" s="6">
        <f>+F142</f>
        <v>0</v>
      </c>
    </row>
    <row r="143" spans="1:17" ht="15">
      <c r="A143" s="3" t="s">
        <v>330</v>
      </c>
      <c r="B143" t="s">
        <v>129</v>
      </c>
      <c r="E143" s="16">
        <v>61</v>
      </c>
      <c r="G143" s="16">
        <v>62</v>
      </c>
      <c r="I143" s="16">
        <v>46</v>
      </c>
      <c r="K143" s="16"/>
      <c r="M143" s="6">
        <f>+D143+F143+H143+J143+L143</f>
        <v>0</v>
      </c>
      <c r="N143" s="6">
        <f>+D143</f>
        <v>0</v>
      </c>
      <c r="O143" s="6">
        <f>+L143</f>
        <v>0</v>
      </c>
      <c r="P143" s="6">
        <f>+H143+J143</f>
        <v>0</v>
      </c>
      <c r="Q143" s="6">
        <f>+F143</f>
        <v>0</v>
      </c>
    </row>
    <row r="144" spans="1:17" ht="15">
      <c r="A144" s="25" t="s">
        <v>228</v>
      </c>
      <c r="B144" t="s">
        <v>14</v>
      </c>
      <c r="C144" s="16">
        <v>36</v>
      </c>
      <c r="G144" s="7"/>
      <c r="I144" s="7"/>
      <c r="K144" s="7"/>
      <c r="M144" s="6">
        <f>+D144+F144+H144+J144+L144</f>
        <v>0</v>
      </c>
      <c r="N144" s="6">
        <f>+D144</f>
        <v>0</v>
      </c>
      <c r="O144" s="6">
        <f>+L144</f>
        <v>0</v>
      </c>
      <c r="P144" s="6">
        <f>+H144+J144</f>
        <v>0</v>
      </c>
      <c r="Q144" s="6">
        <f>+F144</f>
        <v>0</v>
      </c>
    </row>
    <row r="145" spans="1:17" ht="15">
      <c r="A145" s="25" t="s">
        <v>216</v>
      </c>
      <c r="B145" t="s">
        <v>9</v>
      </c>
      <c r="C145" s="6">
        <v>16</v>
      </c>
      <c r="D145" s="5">
        <v>15</v>
      </c>
      <c r="M145" s="6">
        <f>+D145+F145+H145+J145+L145</f>
        <v>15</v>
      </c>
      <c r="N145" s="6">
        <f>+D145</f>
        <v>15</v>
      </c>
      <c r="O145" s="6">
        <f>+L145</f>
        <v>0</v>
      </c>
      <c r="P145" s="6">
        <f>+H145+J145</f>
        <v>0</v>
      </c>
      <c r="Q145" s="6">
        <f>+F145</f>
        <v>0</v>
      </c>
    </row>
    <row r="146" spans="1:17" ht="15">
      <c r="A146" s="3" t="s">
        <v>331</v>
      </c>
      <c r="B146" t="s">
        <v>8</v>
      </c>
      <c r="E146" s="16" t="s">
        <v>360</v>
      </c>
      <c r="G146" s="16">
        <v>53</v>
      </c>
      <c r="I146" s="16">
        <v>36</v>
      </c>
      <c r="K146" s="16">
        <v>32</v>
      </c>
      <c r="M146" s="6">
        <f>+D146+F146+H146+J146+L146</f>
        <v>0</v>
      </c>
      <c r="N146" s="6">
        <f>+D146</f>
        <v>0</v>
      </c>
      <c r="O146" s="6">
        <f>+L146</f>
        <v>0</v>
      </c>
      <c r="P146" s="6">
        <f>+H146+J146</f>
        <v>0</v>
      </c>
      <c r="Q146" s="6">
        <f>+F146</f>
        <v>0</v>
      </c>
    </row>
    <row r="147" spans="1:17" ht="15">
      <c r="A147" s="25" t="s">
        <v>375</v>
      </c>
      <c r="B147" t="s">
        <v>14</v>
      </c>
      <c r="E147" s="6">
        <v>14</v>
      </c>
      <c r="F147" s="5">
        <v>18</v>
      </c>
      <c r="G147" s="16" t="s">
        <v>361</v>
      </c>
      <c r="I147" s="15">
        <v>24</v>
      </c>
      <c r="J147" s="5">
        <v>7</v>
      </c>
      <c r="K147" s="16">
        <v>54</v>
      </c>
      <c r="M147" s="6">
        <f>+D147+F147+H147+J147+L147</f>
        <v>25</v>
      </c>
      <c r="N147" s="6">
        <f>+D147</f>
        <v>0</v>
      </c>
      <c r="O147" s="6">
        <f>+L147</f>
        <v>0</v>
      </c>
      <c r="P147" s="6">
        <f>+H147+J147</f>
        <v>7</v>
      </c>
      <c r="Q147" s="6">
        <f>+F147</f>
        <v>18</v>
      </c>
    </row>
    <row r="148" spans="1:17" ht="15">
      <c r="A148" s="3" t="s">
        <v>332</v>
      </c>
      <c r="B148" t="s">
        <v>10</v>
      </c>
      <c r="E148" s="16">
        <v>48</v>
      </c>
      <c r="G148" s="16">
        <v>51</v>
      </c>
      <c r="I148" s="16" t="s">
        <v>361</v>
      </c>
      <c r="K148" s="16"/>
      <c r="M148" s="6">
        <f>+D148+F148+H148+J148+L148</f>
        <v>0</v>
      </c>
      <c r="N148" s="6">
        <f>+D148</f>
        <v>0</v>
      </c>
      <c r="O148" s="6">
        <f>+L148</f>
        <v>0</v>
      </c>
      <c r="P148" s="6">
        <f>+H148+J148</f>
        <v>0</v>
      </c>
      <c r="Q148" s="6">
        <f>+F148</f>
        <v>0</v>
      </c>
    </row>
    <row r="149" spans="1:17" ht="15">
      <c r="A149" s="25" t="s">
        <v>381</v>
      </c>
      <c r="B149" t="s">
        <v>13</v>
      </c>
      <c r="G149" s="16">
        <v>40</v>
      </c>
      <c r="I149" s="16" t="s">
        <v>361</v>
      </c>
      <c r="K149" s="16"/>
      <c r="M149" s="6">
        <f>+D149+F149+H149+J149+L149</f>
        <v>0</v>
      </c>
      <c r="N149" s="6">
        <f>+D149</f>
        <v>0</v>
      </c>
      <c r="O149" s="6">
        <f>+L149</f>
        <v>0</v>
      </c>
      <c r="P149" s="6">
        <f>+H149+J149</f>
        <v>0</v>
      </c>
      <c r="Q149" s="6">
        <f>+F149</f>
        <v>0</v>
      </c>
    </row>
    <row r="150" spans="1:17" ht="15">
      <c r="A150" s="3" t="s">
        <v>333</v>
      </c>
      <c r="B150" t="s">
        <v>5</v>
      </c>
      <c r="E150" s="6">
        <v>14</v>
      </c>
      <c r="F150" s="5">
        <v>18</v>
      </c>
      <c r="G150" s="15">
        <v>14</v>
      </c>
      <c r="H150" s="5">
        <v>18</v>
      </c>
      <c r="I150" s="15">
        <v>1</v>
      </c>
      <c r="J150" s="5">
        <v>100</v>
      </c>
      <c r="K150" s="15"/>
      <c r="M150" s="6">
        <f>+D150+F150+H150+J150+L150</f>
        <v>136</v>
      </c>
      <c r="N150" s="6">
        <f>+D150</f>
        <v>0</v>
      </c>
      <c r="O150" s="6">
        <f>+L150</f>
        <v>0</v>
      </c>
      <c r="P150" s="6">
        <f>+H150+J150</f>
        <v>118</v>
      </c>
      <c r="Q150" s="6">
        <f>+F150</f>
        <v>18</v>
      </c>
    </row>
    <row r="151" spans="1:17" ht="15">
      <c r="A151" s="23" t="s">
        <v>379</v>
      </c>
      <c r="B151" t="s">
        <v>5</v>
      </c>
      <c r="G151" s="16">
        <v>38</v>
      </c>
      <c r="M151" s="6">
        <f>+D151+F151+H151+J151+L151</f>
        <v>0</v>
      </c>
      <c r="N151" s="6">
        <f>+D151</f>
        <v>0</v>
      </c>
      <c r="O151" s="6">
        <f>+L151</f>
        <v>0</v>
      </c>
      <c r="P151" s="6">
        <f>+H151+J151</f>
        <v>0</v>
      </c>
      <c r="Q151" s="6">
        <f>+F151</f>
        <v>0</v>
      </c>
    </row>
    <row r="152" spans="1:17" ht="15">
      <c r="A152" s="3" t="s">
        <v>334</v>
      </c>
      <c r="B152" t="s">
        <v>13</v>
      </c>
      <c r="E152" s="6">
        <v>25</v>
      </c>
      <c r="F152" s="5">
        <v>6</v>
      </c>
      <c r="G152" s="16" t="s">
        <v>361</v>
      </c>
      <c r="M152" s="6">
        <f>+D152+F152+H152+J152+L152</f>
        <v>6</v>
      </c>
      <c r="N152" s="6">
        <f>+D152</f>
        <v>0</v>
      </c>
      <c r="O152" s="6">
        <f>+L152</f>
        <v>0</v>
      </c>
      <c r="P152" s="6">
        <f>+H152+J152</f>
        <v>0</v>
      </c>
      <c r="Q152" s="6">
        <f>+F152</f>
        <v>6</v>
      </c>
    </row>
    <row r="153" spans="1:17" ht="15">
      <c r="A153" s="25" t="s">
        <v>229</v>
      </c>
      <c r="B153" t="s">
        <v>9</v>
      </c>
      <c r="C153" s="16">
        <v>32</v>
      </c>
      <c r="M153" s="6">
        <f>+D153+F153+H153+J153+L153</f>
        <v>0</v>
      </c>
      <c r="N153" s="6">
        <f>+D153</f>
        <v>0</v>
      </c>
      <c r="O153" s="6">
        <f>+L153</f>
        <v>0</v>
      </c>
      <c r="P153" s="6">
        <f>+H153+J153</f>
        <v>0</v>
      </c>
      <c r="Q153" s="6">
        <f>+F153</f>
        <v>0</v>
      </c>
    </row>
    <row r="154" spans="1:17" ht="15">
      <c r="A154" s="3" t="s">
        <v>335</v>
      </c>
      <c r="B154" t="s">
        <v>11</v>
      </c>
      <c r="E154" s="16">
        <v>54</v>
      </c>
      <c r="G154" s="16">
        <v>46</v>
      </c>
      <c r="I154" s="16" t="s">
        <v>361</v>
      </c>
      <c r="K154" s="16"/>
      <c r="M154" s="6">
        <f>+D154+F154+H154+J154+L154</f>
        <v>0</v>
      </c>
      <c r="N154" s="6">
        <f>+D154</f>
        <v>0</v>
      </c>
      <c r="O154" s="6">
        <f>+L154</f>
        <v>0</v>
      </c>
      <c r="P154" s="6">
        <f>+H154+J154</f>
        <v>0</v>
      </c>
      <c r="Q154" s="6">
        <f>+F154</f>
        <v>0</v>
      </c>
    </row>
    <row r="155" spans="1:17" ht="15">
      <c r="A155" s="3" t="s">
        <v>386</v>
      </c>
      <c r="B155" t="s">
        <v>15</v>
      </c>
      <c r="C155" s="4"/>
      <c r="E155" s="6">
        <v>2</v>
      </c>
      <c r="F155" s="5">
        <v>80</v>
      </c>
      <c r="G155" s="15">
        <v>29</v>
      </c>
      <c r="H155" s="5">
        <v>2</v>
      </c>
      <c r="I155" s="15">
        <v>9</v>
      </c>
      <c r="J155" s="5">
        <v>29</v>
      </c>
      <c r="K155" s="6">
        <v>5</v>
      </c>
      <c r="L155" s="5">
        <v>45</v>
      </c>
      <c r="M155" s="6">
        <f>+D155+F155+H155+J155+L155</f>
        <v>156</v>
      </c>
      <c r="N155" s="6">
        <f>+D155</f>
        <v>0</v>
      </c>
      <c r="O155" s="6">
        <f>+L155</f>
        <v>45</v>
      </c>
      <c r="P155" s="6">
        <f>+H155+J155</f>
        <v>31</v>
      </c>
      <c r="Q155" s="6">
        <f>+F155</f>
        <v>80</v>
      </c>
    </row>
    <row r="156" spans="1:17" ht="15">
      <c r="A156" s="3" t="s">
        <v>336</v>
      </c>
      <c r="B156" t="s">
        <v>12</v>
      </c>
      <c r="E156" s="16">
        <v>51</v>
      </c>
      <c r="G156" s="16">
        <v>58</v>
      </c>
      <c r="I156" s="16">
        <v>34</v>
      </c>
      <c r="K156" s="16" t="s">
        <v>7</v>
      </c>
      <c r="M156" s="6">
        <f>+D156+F156+H156+J156+L156</f>
        <v>0</v>
      </c>
      <c r="N156" s="6">
        <f>+D156</f>
        <v>0</v>
      </c>
      <c r="O156" s="6">
        <f>+L156</f>
        <v>0</v>
      </c>
      <c r="P156" s="6">
        <f>+H156+J156</f>
        <v>0</v>
      </c>
      <c r="Q156" s="6">
        <f>+F156</f>
        <v>0</v>
      </c>
    </row>
    <row r="157" spans="1:17" ht="15">
      <c r="A157" s="25" t="s">
        <v>237</v>
      </c>
      <c r="B157" t="s">
        <v>10</v>
      </c>
      <c r="C157" s="16">
        <v>46</v>
      </c>
      <c r="G157" s="7"/>
      <c r="I157" s="7"/>
      <c r="K157" s="7"/>
      <c r="M157" s="6">
        <f>+D157+F157+H157+J157+L157</f>
        <v>0</v>
      </c>
      <c r="N157" s="6">
        <f>+D157</f>
        <v>0</v>
      </c>
      <c r="O157" s="6">
        <f>+L157</f>
        <v>0</v>
      </c>
      <c r="P157" s="6">
        <f>+H157+J157</f>
        <v>0</v>
      </c>
      <c r="Q157" s="6">
        <f>+F157</f>
        <v>0</v>
      </c>
    </row>
    <row r="158" spans="1:17" ht="15">
      <c r="A158" s="3" t="s">
        <v>337</v>
      </c>
      <c r="B158" t="s">
        <v>10</v>
      </c>
      <c r="E158" s="16">
        <v>50</v>
      </c>
      <c r="M158" s="6">
        <f>+D158+F158+H158+J158+L158</f>
        <v>0</v>
      </c>
      <c r="N158" s="6">
        <f>+D158</f>
        <v>0</v>
      </c>
      <c r="O158" s="6">
        <f>+L158</f>
        <v>0</v>
      </c>
      <c r="P158" s="6">
        <f>+H158+J158</f>
        <v>0</v>
      </c>
      <c r="Q158" s="6">
        <f>+F158</f>
        <v>0</v>
      </c>
    </row>
    <row r="159" spans="1:17" ht="15">
      <c r="A159" s="3" t="s">
        <v>338</v>
      </c>
      <c r="B159" t="s">
        <v>1</v>
      </c>
      <c r="E159" s="6">
        <v>21</v>
      </c>
      <c r="F159" s="5">
        <v>10</v>
      </c>
      <c r="G159" s="15">
        <v>27</v>
      </c>
      <c r="H159" s="5">
        <v>4</v>
      </c>
      <c r="I159" s="15">
        <v>2</v>
      </c>
      <c r="J159" s="5">
        <v>80</v>
      </c>
      <c r="K159" s="16">
        <v>52</v>
      </c>
      <c r="M159" s="6">
        <f>+D159+F159+H159+J159+L159</f>
        <v>94</v>
      </c>
      <c r="N159" s="6">
        <f>+D159</f>
        <v>0</v>
      </c>
      <c r="O159" s="6">
        <f>+L159</f>
        <v>0</v>
      </c>
      <c r="P159" s="6">
        <f>+H159+J159</f>
        <v>84</v>
      </c>
      <c r="Q159" s="6">
        <f>+F159</f>
        <v>10</v>
      </c>
    </row>
    <row r="160" spans="1:17" ht="15">
      <c r="A160" s="3" t="s">
        <v>339</v>
      </c>
      <c r="B160" t="s">
        <v>9</v>
      </c>
      <c r="E160" s="16">
        <v>44</v>
      </c>
      <c r="G160" s="16">
        <v>61</v>
      </c>
      <c r="I160" s="16">
        <v>45</v>
      </c>
      <c r="K160" s="16"/>
      <c r="M160" s="6">
        <f>+D160+F160+H160+J160+L160</f>
        <v>0</v>
      </c>
      <c r="N160" s="6">
        <f>+D160</f>
        <v>0</v>
      </c>
      <c r="O160" s="6">
        <f>+L160</f>
        <v>0</v>
      </c>
      <c r="P160" s="6">
        <f>+H160+J160</f>
        <v>0</v>
      </c>
      <c r="Q160" s="6">
        <f>+F160</f>
        <v>0</v>
      </c>
    </row>
    <row r="161" spans="1:17" ht="15">
      <c r="A161" s="25" t="s">
        <v>235</v>
      </c>
      <c r="B161" t="s">
        <v>1</v>
      </c>
      <c r="C161" s="16" t="s">
        <v>7</v>
      </c>
      <c r="M161" s="6">
        <f>+D161+F161+H161+J161+L161</f>
        <v>0</v>
      </c>
      <c r="N161" s="6">
        <f>+D161</f>
        <v>0</v>
      </c>
      <c r="O161" s="6">
        <f>+L161</f>
        <v>0</v>
      </c>
      <c r="P161" s="6">
        <f>+H161+J161</f>
        <v>0</v>
      </c>
      <c r="Q161" s="6">
        <f>+F161</f>
        <v>0</v>
      </c>
    </row>
    <row r="162" spans="1:17" ht="15">
      <c r="A162" s="25" t="s">
        <v>239</v>
      </c>
      <c r="B162" t="s">
        <v>10</v>
      </c>
      <c r="C162" s="16" t="s">
        <v>7</v>
      </c>
      <c r="M162" s="6">
        <f>+D162+F162+H162+J162+L162</f>
        <v>0</v>
      </c>
      <c r="N162" s="6">
        <f>+D162</f>
        <v>0</v>
      </c>
      <c r="O162" s="6">
        <f>+L162</f>
        <v>0</v>
      </c>
      <c r="P162" s="6">
        <f>+H162+J162</f>
        <v>0</v>
      </c>
      <c r="Q162" s="6">
        <f>+F162</f>
        <v>0</v>
      </c>
    </row>
    <row r="163" spans="1:17" ht="15">
      <c r="A163" s="25" t="s">
        <v>238</v>
      </c>
      <c r="B163" t="s">
        <v>4</v>
      </c>
      <c r="C163" s="6">
        <v>17</v>
      </c>
      <c r="D163" s="5">
        <v>14</v>
      </c>
      <c r="M163" s="6">
        <f>+D163+F163+H163+J163+L163</f>
        <v>14</v>
      </c>
      <c r="N163" s="6">
        <f>+D163</f>
        <v>14</v>
      </c>
      <c r="O163" s="6">
        <f>+L163</f>
        <v>0</v>
      </c>
      <c r="P163" s="6">
        <f>+H163+J163</f>
        <v>0</v>
      </c>
      <c r="Q163" s="6">
        <f>+F163</f>
        <v>0</v>
      </c>
    </row>
    <row r="164" spans="1:17" ht="15">
      <c r="A164" s="25" t="s">
        <v>222</v>
      </c>
      <c r="B164" t="s">
        <v>14</v>
      </c>
      <c r="C164" s="16">
        <v>40</v>
      </c>
      <c r="M164" s="6">
        <f>+D164+F164+H164+J164+L164</f>
        <v>0</v>
      </c>
      <c r="N164" s="6">
        <f>+D164</f>
        <v>0</v>
      </c>
      <c r="O164" s="6">
        <f>+L164</f>
        <v>0</v>
      </c>
      <c r="P164" s="6">
        <f>+H164+J164</f>
        <v>0</v>
      </c>
      <c r="Q164" s="6">
        <f>+F164</f>
        <v>0</v>
      </c>
    </row>
    <row r="165" spans="1:17" ht="15">
      <c r="A165" s="25" t="s">
        <v>208</v>
      </c>
      <c r="B165" t="s">
        <v>14</v>
      </c>
      <c r="C165" s="6">
        <v>26</v>
      </c>
      <c r="D165" s="5">
        <v>5</v>
      </c>
      <c r="M165" s="6">
        <f>+D165+F165+H165+J165+L165</f>
        <v>5</v>
      </c>
      <c r="N165" s="6">
        <f>+D165</f>
        <v>5</v>
      </c>
      <c r="O165" s="6">
        <f>+L165</f>
        <v>0</v>
      </c>
      <c r="P165" s="6">
        <f>+H165+J165</f>
        <v>0</v>
      </c>
      <c r="Q165" s="6">
        <f>+F165</f>
        <v>0</v>
      </c>
    </row>
    <row r="166" spans="1:17" ht="15">
      <c r="A166" s="3" t="s">
        <v>340</v>
      </c>
      <c r="B166" t="s">
        <v>8</v>
      </c>
      <c r="E166" s="16">
        <v>45</v>
      </c>
      <c r="G166" s="16">
        <v>39</v>
      </c>
      <c r="K166" s="6">
        <v>13</v>
      </c>
      <c r="L166" s="5">
        <v>20</v>
      </c>
      <c r="M166" s="6">
        <f>+D166+F166+H166+J166+L166</f>
        <v>20</v>
      </c>
      <c r="N166" s="6">
        <f>+D166</f>
        <v>0</v>
      </c>
      <c r="O166" s="6">
        <f>+L166</f>
        <v>20</v>
      </c>
      <c r="P166" s="6">
        <f>+H166+J166</f>
        <v>0</v>
      </c>
      <c r="Q166" s="6">
        <f>+F166</f>
        <v>0</v>
      </c>
    </row>
    <row r="167" spans="1:17" ht="15">
      <c r="A167" s="25" t="s">
        <v>234</v>
      </c>
      <c r="B167" t="s">
        <v>8</v>
      </c>
      <c r="C167" s="16" t="s">
        <v>7</v>
      </c>
      <c r="M167" s="6">
        <f>+D167+F167+H167+J167+L167</f>
        <v>0</v>
      </c>
      <c r="N167" s="6">
        <f>+D167</f>
        <v>0</v>
      </c>
      <c r="O167" s="6">
        <f>+L167</f>
        <v>0</v>
      </c>
      <c r="P167" s="6">
        <f>+H167+J167</f>
        <v>0</v>
      </c>
      <c r="Q167" s="6">
        <f>+F167</f>
        <v>0</v>
      </c>
    </row>
    <row r="168" spans="1:17" ht="15">
      <c r="A168" s="25" t="s">
        <v>271</v>
      </c>
      <c r="B168" t="s">
        <v>4</v>
      </c>
      <c r="C168" s="16" t="s">
        <v>7</v>
      </c>
      <c r="G168" s="7"/>
      <c r="I168" s="7"/>
      <c r="K168" s="7"/>
      <c r="M168" s="6">
        <f>+D168+F168+H168+J168+L168</f>
        <v>0</v>
      </c>
      <c r="N168" s="6">
        <f>+D168</f>
        <v>0</v>
      </c>
      <c r="O168" s="6">
        <f>+L168</f>
        <v>0</v>
      </c>
      <c r="P168" s="6">
        <f>+H168+J168</f>
        <v>0</v>
      </c>
      <c r="Q168" s="6">
        <f>+F168</f>
        <v>0</v>
      </c>
    </row>
    <row r="169" spans="1:17" ht="15">
      <c r="A169" s="25" t="s">
        <v>378</v>
      </c>
      <c r="B169" t="s">
        <v>13</v>
      </c>
      <c r="G169" s="16" t="s">
        <v>361</v>
      </c>
      <c r="I169" s="16">
        <v>47</v>
      </c>
      <c r="K169" s="16"/>
      <c r="M169" s="6">
        <f>+D169+F169+H169+J169+L169</f>
        <v>0</v>
      </c>
      <c r="N169" s="6">
        <f>+D169</f>
        <v>0</v>
      </c>
      <c r="O169" s="6">
        <f>+L169</f>
        <v>0</v>
      </c>
      <c r="P169" s="6">
        <f>+H169+J169</f>
        <v>0</v>
      </c>
      <c r="Q169" s="6">
        <f>+F169</f>
        <v>0</v>
      </c>
    </row>
    <row r="170" spans="1:17" ht="15">
      <c r="A170" s="3" t="s">
        <v>341</v>
      </c>
      <c r="B170" t="s">
        <v>5</v>
      </c>
      <c r="E170" s="6">
        <v>1</v>
      </c>
      <c r="F170" s="5">
        <v>100</v>
      </c>
      <c r="G170" s="15">
        <v>18</v>
      </c>
      <c r="H170" s="5">
        <v>13</v>
      </c>
      <c r="I170" s="15">
        <v>7</v>
      </c>
      <c r="J170" s="5">
        <v>36</v>
      </c>
      <c r="K170" s="15"/>
      <c r="M170" s="6">
        <f>+D170+F170+H170+J170+L170</f>
        <v>149</v>
      </c>
      <c r="N170" s="6">
        <f>+D170</f>
        <v>0</v>
      </c>
      <c r="O170" s="6">
        <f>+L170</f>
        <v>0</v>
      </c>
      <c r="P170" s="6">
        <f>+H170+J170</f>
        <v>49</v>
      </c>
      <c r="Q170" s="6">
        <f>+F170</f>
        <v>100</v>
      </c>
    </row>
    <row r="171" spans="1:17" ht="15">
      <c r="A171" s="3" t="s">
        <v>342</v>
      </c>
      <c r="B171" t="s">
        <v>11</v>
      </c>
      <c r="E171" s="16">
        <v>37</v>
      </c>
      <c r="G171" s="16">
        <v>35</v>
      </c>
      <c r="I171" s="16" t="s">
        <v>361</v>
      </c>
      <c r="K171" s="16"/>
      <c r="M171" s="6">
        <f>+D171+F171+H171+J171+L171</f>
        <v>0</v>
      </c>
      <c r="N171" s="6">
        <f>+D171</f>
        <v>0</v>
      </c>
      <c r="O171" s="6">
        <f>+L171</f>
        <v>0</v>
      </c>
      <c r="P171" s="6">
        <f>+H171+J171</f>
        <v>0</v>
      </c>
      <c r="Q171" s="6">
        <f>+F171</f>
        <v>0</v>
      </c>
    </row>
    <row r="172" spans="1:17" ht="15">
      <c r="A172" s="25" t="s">
        <v>241</v>
      </c>
      <c r="B172" t="s">
        <v>9</v>
      </c>
      <c r="C172" s="6">
        <v>19</v>
      </c>
      <c r="D172" s="5">
        <v>12</v>
      </c>
      <c r="M172" s="6">
        <f>+D172+F172+H172+J172+L172</f>
        <v>12</v>
      </c>
      <c r="N172" s="6">
        <f>+D172</f>
        <v>12</v>
      </c>
      <c r="O172" s="6">
        <f>+L172</f>
        <v>0</v>
      </c>
      <c r="P172" s="6">
        <f>+H172+J172</f>
        <v>0</v>
      </c>
      <c r="Q172" s="6">
        <f>+F172</f>
        <v>0</v>
      </c>
    </row>
    <row r="173" spans="1:17" ht="15">
      <c r="A173" s="25" t="s">
        <v>215</v>
      </c>
      <c r="B173" t="s">
        <v>16</v>
      </c>
      <c r="C173" s="16" t="s">
        <v>7</v>
      </c>
      <c r="M173" s="6">
        <f>+D173+F173+H173+J173+L173</f>
        <v>0</v>
      </c>
      <c r="N173" s="6">
        <f>+D173</f>
        <v>0</v>
      </c>
      <c r="O173" s="6">
        <f>+L173</f>
        <v>0</v>
      </c>
      <c r="P173" s="6">
        <f>+H173+J173</f>
        <v>0</v>
      </c>
      <c r="Q173" s="6">
        <f>+F173</f>
        <v>0</v>
      </c>
    </row>
    <row r="174" spans="1:17" ht="15">
      <c r="A174" s="25" t="s">
        <v>447</v>
      </c>
      <c r="B174" s="25" t="s">
        <v>5</v>
      </c>
      <c r="K174" s="16" t="s">
        <v>7</v>
      </c>
      <c r="M174" s="6">
        <f>+D174+F174+H174+J174+L174</f>
        <v>0</v>
      </c>
      <c r="N174" s="6">
        <f>+D174</f>
        <v>0</v>
      </c>
      <c r="O174" s="6">
        <f>+L174</f>
        <v>0</v>
      </c>
      <c r="P174" s="6">
        <f>+H174+J174</f>
        <v>0</v>
      </c>
      <c r="Q174" s="6">
        <f>+F174</f>
        <v>0</v>
      </c>
    </row>
    <row r="175" spans="1:17" ht="15">
      <c r="A175" s="3" t="s">
        <v>343</v>
      </c>
      <c r="B175" t="s">
        <v>4</v>
      </c>
      <c r="E175" s="16">
        <v>54</v>
      </c>
      <c r="G175" s="16">
        <v>42</v>
      </c>
      <c r="M175" s="6">
        <f>+D175+F175+H175+J175+L175</f>
        <v>0</v>
      </c>
      <c r="N175" s="6">
        <f>+D175</f>
        <v>0</v>
      </c>
      <c r="O175" s="6">
        <f>+L175</f>
        <v>0</v>
      </c>
      <c r="P175" s="6">
        <f>+H175+J175</f>
        <v>0</v>
      </c>
      <c r="Q175" s="6">
        <f>+F175</f>
        <v>0</v>
      </c>
    </row>
    <row r="176" spans="1:17" ht="15">
      <c r="A176" s="23" t="s">
        <v>270</v>
      </c>
      <c r="B176" t="s">
        <v>2</v>
      </c>
      <c r="C176" s="16" t="s">
        <v>7</v>
      </c>
      <c r="M176" s="6">
        <f>+D176+F176+H176+J176+L176</f>
        <v>0</v>
      </c>
      <c r="N176" s="6">
        <f>+D176</f>
        <v>0</v>
      </c>
      <c r="O176" s="6">
        <f>+L176</f>
        <v>0</v>
      </c>
      <c r="P176" s="6">
        <f>+H176+J176</f>
        <v>0</v>
      </c>
      <c r="Q176" s="6">
        <f>+F176</f>
        <v>0</v>
      </c>
    </row>
    <row r="177" spans="1:17" ht="15">
      <c r="A177" s="23" t="s">
        <v>451</v>
      </c>
      <c r="B177" s="25" t="s">
        <v>4</v>
      </c>
      <c r="K177" s="16">
        <v>57</v>
      </c>
      <c r="M177" s="6">
        <f>+D177+F177+H177+J177+L177</f>
        <v>0</v>
      </c>
      <c r="N177" s="6">
        <f>+D177</f>
        <v>0</v>
      </c>
      <c r="O177" s="6">
        <f>+L177</f>
        <v>0</v>
      </c>
      <c r="P177" s="6">
        <f>+H177+J177</f>
        <v>0</v>
      </c>
      <c r="Q177" s="6">
        <f>+F177</f>
        <v>0</v>
      </c>
    </row>
    <row r="178" spans="1:17" ht="15">
      <c r="A178" s="25" t="s">
        <v>256</v>
      </c>
      <c r="B178" t="s">
        <v>129</v>
      </c>
      <c r="C178" s="16">
        <v>31</v>
      </c>
      <c r="E178" s="16">
        <v>42</v>
      </c>
      <c r="G178" s="16">
        <v>43</v>
      </c>
      <c r="I178" s="16" t="s">
        <v>361</v>
      </c>
      <c r="K178" s="16" t="s">
        <v>272</v>
      </c>
      <c r="M178" s="6">
        <f>+D178+F178+H178+J178+L178</f>
        <v>0</v>
      </c>
      <c r="N178" s="6">
        <f>+D178</f>
        <v>0</v>
      </c>
      <c r="O178" s="6">
        <f>+L178</f>
        <v>0</v>
      </c>
      <c r="P178" s="6">
        <f>+H178+J178</f>
        <v>0</v>
      </c>
      <c r="Q178" s="6">
        <f>+F178</f>
        <v>0</v>
      </c>
    </row>
    <row r="179" spans="1:17" ht="15">
      <c r="A179" s="25" t="s">
        <v>195</v>
      </c>
      <c r="B179" t="s">
        <v>8</v>
      </c>
      <c r="C179" s="6">
        <v>6</v>
      </c>
      <c r="D179" s="5">
        <v>40</v>
      </c>
      <c r="E179" s="6">
        <v>4</v>
      </c>
      <c r="F179" s="5">
        <v>50</v>
      </c>
      <c r="G179" s="15">
        <v>9</v>
      </c>
      <c r="H179" s="5">
        <v>29</v>
      </c>
      <c r="I179" s="16" t="s">
        <v>361</v>
      </c>
      <c r="K179" s="16">
        <v>31</v>
      </c>
      <c r="M179" s="6">
        <f>+D179+F179+H179+J179+L179</f>
        <v>119</v>
      </c>
      <c r="N179" s="6">
        <f>+D179</f>
        <v>40</v>
      </c>
      <c r="O179" s="6">
        <f>+L179</f>
        <v>0</v>
      </c>
      <c r="P179" s="6">
        <f>+H179+J179</f>
        <v>29</v>
      </c>
      <c r="Q179" s="6">
        <f>+F179</f>
        <v>50</v>
      </c>
    </row>
  </sheetData>
  <sheetProtection/>
  <mergeCells count="5">
    <mergeCell ref="C1:D1"/>
    <mergeCell ref="G1:H1"/>
    <mergeCell ref="I1:J1"/>
    <mergeCell ref="E1:F1"/>
    <mergeCell ref="K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21" width="7.140625" style="6" customWidth="1"/>
    <col min="22" max="22" width="7.140625" style="29" customWidth="1"/>
  </cols>
  <sheetData>
    <row r="1" spans="1:22" s="1" customFormat="1" ht="30.75" customHeight="1" thickBot="1">
      <c r="A1" s="22"/>
      <c r="C1" s="49" t="s">
        <v>178</v>
      </c>
      <c r="D1" s="50"/>
      <c r="E1" s="49" t="s">
        <v>177</v>
      </c>
      <c r="F1" s="50"/>
      <c r="G1" s="49" t="s">
        <v>362</v>
      </c>
      <c r="H1" s="50"/>
      <c r="I1" s="49" t="s">
        <v>384</v>
      </c>
      <c r="J1" s="50"/>
      <c r="K1" s="49" t="s">
        <v>422</v>
      </c>
      <c r="L1" s="50"/>
      <c r="M1" s="49" t="s">
        <v>425</v>
      </c>
      <c r="N1" s="50"/>
      <c r="O1" s="49" t="s">
        <v>383</v>
      </c>
      <c r="P1" s="50"/>
      <c r="Q1" s="2" t="s">
        <v>0</v>
      </c>
      <c r="R1" s="2" t="s">
        <v>134</v>
      </c>
      <c r="S1" s="2" t="s">
        <v>135</v>
      </c>
      <c r="T1" s="2" t="s">
        <v>136</v>
      </c>
      <c r="U1" s="2" t="s">
        <v>345</v>
      </c>
      <c r="V1" s="28" t="s">
        <v>137</v>
      </c>
    </row>
    <row r="2" spans="1:21" ht="15.75" thickTop="1">
      <c r="A2" s="25" t="s">
        <v>418</v>
      </c>
      <c r="B2" s="25" t="s">
        <v>8</v>
      </c>
      <c r="K2" s="15">
        <v>14</v>
      </c>
      <c r="L2" s="5">
        <v>18</v>
      </c>
      <c r="M2" s="15">
        <v>24</v>
      </c>
      <c r="N2" s="5">
        <v>7</v>
      </c>
      <c r="O2" s="16">
        <v>36</v>
      </c>
      <c r="Q2" s="6">
        <f>+D2+F2+H2+J2+L2+N2+P2</f>
        <v>25</v>
      </c>
      <c r="R2" s="6">
        <f>+F2+J2</f>
        <v>0</v>
      </c>
      <c r="S2" s="6">
        <f>+D2+H2</f>
        <v>0</v>
      </c>
      <c r="T2" s="6">
        <f>+P2</f>
        <v>0</v>
      </c>
      <c r="U2" s="6">
        <f>+L2+N2</f>
        <v>25</v>
      </c>
    </row>
    <row r="3" spans="1:21" ht="15">
      <c r="A3" s="3" t="s">
        <v>67</v>
      </c>
      <c r="B3" t="s">
        <v>6</v>
      </c>
      <c r="C3" s="15">
        <v>27</v>
      </c>
      <c r="D3" s="5">
        <v>4</v>
      </c>
      <c r="G3" s="16">
        <v>39</v>
      </c>
      <c r="I3" s="7"/>
      <c r="K3" s="7"/>
      <c r="M3" s="7"/>
      <c r="O3" s="7"/>
      <c r="Q3" s="6">
        <f>+D3+F3+H3+J3+L3+N3+P3</f>
        <v>4</v>
      </c>
      <c r="R3" s="6">
        <f>+F3+J3</f>
        <v>0</v>
      </c>
      <c r="S3" s="6">
        <f>+D3+H3</f>
        <v>4</v>
      </c>
      <c r="T3" s="6">
        <f>+P3</f>
        <v>0</v>
      </c>
      <c r="U3" s="6">
        <f>+L3+N3</f>
        <v>0</v>
      </c>
    </row>
    <row r="4" spans="1:21" ht="15">
      <c r="A4" s="3" t="s">
        <v>64</v>
      </c>
      <c r="B4" t="s">
        <v>10</v>
      </c>
      <c r="C4" s="16" t="s">
        <v>7</v>
      </c>
      <c r="G4" s="16" t="s">
        <v>7</v>
      </c>
      <c r="Q4" s="6">
        <f>+D4+F4+H4+J4+L4+N4+P4</f>
        <v>0</v>
      </c>
      <c r="R4" s="6">
        <f>+F4+J4</f>
        <v>0</v>
      </c>
      <c r="S4" s="6">
        <f>+D4+H4</f>
        <v>0</v>
      </c>
      <c r="T4" s="6">
        <f>+P4</f>
        <v>0</v>
      </c>
      <c r="U4" s="6">
        <f>+L4+N4</f>
        <v>0</v>
      </c>
    </row>
    <row r="5" spans="1:21" ht="15">
      <c r="A5" s="3" t="s">
        <v>88</v>
      </c>
      <c r="B5" t="s">
        <v>5</v>
      </c>
      <c r="C5" s="16" t="s">
        <v>7</v>
      </c>
      <c r="G5" s="6">
        <v>12</v>
      </c>
      <c r="H5" s="5">
        <v>22</v>
      </c>
      <c r="I5" s="16">
        <v>48</v>
      </c>
      <c r="K5" s="16">
        <v>43</v>
      </c>
      <c r="M5" s="16">
        <v>36</v>
      </c>
      <c r="O5" s="6">
        <v>14</v>
      </c>
      <c r="P5" s="5">
        <v>18</v>
      </c>
      <c r="Q5" s="6">
        <f>+D5+F5+H5+J5+L5+N5+P5</f>
        <v>40</v>
      </c>
      <c r="R5" s="6">
        <f>+F5+J5</f>
        <v>0</v>
      </c>
      <c r="S5" s="6">
        <f>+D5+H5</f>
        <v>22</v>
      </c>
      <c r="T5" s="6">
        <f>+P5</f>
        <v>18</v>
      </c>
      <c r="U5" s="6">
        <f>+L5+N5</f>
        <v>0</v>
      </c>
    </row>
    <row r="6" spans="1:21" ht="15">
      <c r="A6" s="3" t="s">
        <v>140</v>
      </c>
      <c r="B6" t="s">
        <v>1</v>
      </c>
      <c r="E6" s="16" t="s">
        <v>7</v>
      </c>
      <c r="I6" s="6">
        <v>14</v>
      </c>
      <c r="J6" s="5">
        <v>18</v>
      </c>
      <c r="Q6" s="6">
        <f>+D6+F6+H6+J6+L6+N6+P6</f>
        <v>18</v>
      </c>
      <c r="R6" s="6">
        <f>+F6+J6</f>
        <v>18</v>
      </c>
      <c r="S6" s="6">
        <f>+D6+H6</f>
        <v>0</v>
      </c>
      <c r="T6" s="6">
        <f>+P6</f>
        <v>0</v>
      </c>
      <c r="U6" s="6">
        <f>+L6+N6</f>
        <v>0</v>
      </c>
    </row>
    <row r="7" spans="1:21" ht="15">
      <c r="A7" s="25" t="s">
        <v>404</v>
      </c>
      <c r="B7" s="25" t="s">
        <v>8</v>
      </c>
      <c r="K7" s="15">
        <v>26</v>
      </c>
      <c r="L7" s="5">
        <v>5</v>
      </c>
      <c r="M7" s="15">
        <v>22</v>
      </c>
      <c r="N7" s="5">
        <v>9</v>
      </c>
      <c r="O7" s="6">
        <v>18</v>
      </c>
      <c r="P7" s="5">
        <v>13</v>
      </c>
      <c r="Q7" s="6">
        <f>+D7+F7+H7+J7+L7+N7+P7</f>
        <v>27</v>
      </c>
      <c r="R7" s="6">
        <f>+F7+J7</f>
        <v>0</v>
      </c>
      <c r="S7" s="6">
        <f>+D7+H7</f>
        <v>0</v>
      </c>
      <c r="T7" s="6">
        <f>+P7</f>
        <v>13</v>
      </c>
      <c r="U7" s="6">
        <f>+L7+N7</f>
        <v>14</v>
      </c>
    </row>
    <row r="8" spans="1:21" ht="15">
      <c r="A8" s="25" t="s">
        <v>397</v>
      </c>
      <c r="B8" s="25" t="s">
        <v>1</v>
      </c>
      <c r="K8" s="16">
        <v>44</v>
      </c>
      <c r="M8" s="16"/>
      <c r="O8" s="16">
        <v>32</v>
      </c>
      <c r="Q8" s="6">
        <f>+D8+F8+H8+J8+L8+N8+P8</f>
        <v>0</v>
      </c>
      <c r="R8" s="6">
        <f>+F8+J8</f>
        <v>0</v>
      </c>
      <c r="S8" s="6">
        <f>+D8+H8</f>
        <v>0</v>
      </c>
      <c r="T8" s="6">
        <f>+P8</f>
        <v>0</v>
      </c>
      <c r="U8" s="6">
        <f>+L8+N8</f>
        <v>0</v>
      </c>
    </row>
    <row r="9" spans="1:21" ht="15">
      <c r="A9" s="3" t="s">
        <v>47</v>
      </c>
      <c r="B9" t="s">
        <v>1</v>
      </c>
      <c r="C9" s="15" t="s">
        <v>19</v>
      </c>
      <c r="E9" s="16">
        <v>45</v>
      </c>
      <c r="G9" s="6">
        <v>15</v>
      </c>
      <c r="H9" s="5">
        <v>16</v>
      </c>
      <c r="I9" s="16">
        <v>43</v>
      </c>
      <c r="K9" s="16"/>
      <c r="M9" s="16"/>
      <c r="O9" s="16"/>
      <c r="Q9" s="6">
        <f>+D9+F9+H9+J9+L9+N9+P9</f>
        <v>16</v>
      </c>
      <c r="R9" s="6">
        <f>+F9+J9</f>
        <v>0</v>
      </c>
      <c r="S9" s="6">
        <f>+D9+H9</f>
        <v>16</v>
      </c>
      <c r="T9" s="6">
        <f>+P9</f>
        <v>0</v>
      </c>
      <c r="U9" s="6">
        <f>+L9+N9</f>
        <v>0</v>
      </c>
    </row>
    <row r="10" spans="1:21" ht="15">
      <c r="A10" s="3" t="s">
        <v>81</v>
      </c>
      <c r="B10" t="s">
        <v>1</v>
      </c>
      <c r="C10" s="16">
        <v>43</v>
      </c>
      <c r="E10" s="16">
        <v>70</v>
      </c>
      <c r="G10" s="16">
        <v>37</v>
      </c>
      <c r="I10" s="16">
        <v>41</v>
      </c>
      <c r="K10" s="16"/>
      <c r="M10" s="16"/>
      <c r="O10" s="16"/>
      <c r="Q10" s="6">
        <f>+D10+F10+H10+J10+L10+N10+P10</f>
        <v>0</v>
      </c>
      <c r="R10" s="6">
        <f>+F10+J10</f>
        <v>0</v>
      </c>
      <c r="S10" s="6">
        <f>+D10+H10</f>
        <v>0</v>
      </c>
      <c r="T10" s="6">
        <f>+P10</f>
        <v>0</v>
      </c>
      <c r="U10" s="6">
        <f>+L10+N10</f>
        <v>0</v>
      </c>
    </row>
    <row r="11" spans="1:21" ht="15">
      <c r="A11" s="8" t="s">
        <v>90</v>
      </c>
      <c r="B11" t="s">
        <v>1</v>
      </c>
      <c r="C11" s="16" t="s">
        <v>7</v>
      </c>
      <c r="E11" s="4"/>
      <c r="G11" s="16" t="s">
        <v>7</v>
      </c>
      <c r="I11" s="7"/>
      <c r="K11" s="7"/>
      <c r="M11" s="7"/>
      <c r="O11" s="7"/>
      <c r="Q11" s="6">
        <f>+D11+F11+H11+J11+L11+N11+P11</f>
        <v>0</v>
      </c>
      <c r="R11" s="6">
        <f>+F11+J11</f>
        <v>0</v>
      </c>
      <c r="S11" s="6">
        <f>+D11+H11</f>
        <v>0</v>
      </c>
      <c r="T11" s="6">
        <f>+P11</f>
        <v>0</v>
      </c>
      <c r="U11" s="6">
        <f>+L11+N11</f>
        <v>0</v>
      </c>
    </row>
    <row r="12" spans="1:21" ht="15">
      <c r="A12" s="3" t="s">
        <v>65</v>
      </c>
      <c r="B12" t="s">
        <v>1</v>
      </c>
      <c r="C12" s="16">
        <v>34</v>
      </c>
      <c r="E12" s="16">
        <v>32</v>
      </c>
      <c r="G12" s="16">
        <v>34</v>
      </c>
      <c r="I12" s="16">
        <v>34</v>
      </c>
      <c r="K12" s="16"/>
      <c r="M12" s="16"/>
      <c r="O12" s="16"/>
      <c r="Q12" s="6">
        <f>+D12+F12+H12+J12+L12+N12+P12</f>
        <v>0</v>
      </c>
      <c r="R12" s="6">
        <f>+F12+J12</f>
        <v>0</v>
      </c>
      <c r="S12" s="6">
        <f>+D12+H12</f>
        <v>0</v>
      </c>
      <c r="T12" s="6">
        <f>+P12</f>
        <v>0</v>
      </c>
      <c r="U12" s="6">
        <f>+L12+N12</f>
        <v>0</v>
      </c>
    </row>
    <row r="13" spans="1:21" ht="15">
      <c r="A13" s="3" t="s">
        <v>155</v>
      </c>
      <c r="B13" t="s">
        <v>8</v>
      </c>
      <c r="E13" s="16">
        <v>64</v>
      </c>
      <c r="I13" s="16">
        <v>34</v>
      </c>
      <c r="K13" s="16"/>
      <c r="M13" s="16"/>
      <c r="O13" s="16"/>
      <c r="Q13" s="6">
        <f>+D13+F13+H13+J13+L13+N13+P13</f>
        <v>0</v>
      </c>
      <c r="R13" s="6">
        <f>+F13+J13</f>
        <v>0</v>
      </c>
      <c r="S13" s="6">
        <f>+D13+H13</f>
        <v>0</v>
      </c>
      <c r="T13" s="6">
        <f>+P13</f>
        <v>0</v>
      </c>
      <c r="U13" s="6">
        <f>+L13+N13</f>
        <v>0</v>
      </c>
    </row>
    <row r="14" spans="1:21" ht="15">
      <c r="A14" s="3" t="s">
        <v>160</v>
      </c>
      <c r="B14" t="s">
        <v>10</v>
      </c>
      <c r="C14" s="6"/>
      <c r="E14" s="16">
        <v>65</v>
      </c>
      <c r="Q14" s="6">
        <f>+D14+F14+H14+J14+L14+N14+P14</f>
        <v>0</v>
      </c>
      <c r="R14" s="6">
        <f>+F14+J14</f>
        <v>0</v>
      </c>
      <c r="S14" s="6">
        <f>+D14+H14</f>
        <v>0</v>
      </c>
      <c r="T14" s="6">
        <f>+P14</f>
        <v>0</v>
      </c>
      <c r="U14" s="6">
        <f>+L14+N14</f>
        <v>0</v>
      </c>
    </row>
    <row r="15" spans="1:21" ht="15">
      <c r="A15" s="3" t="s">
        <v>145</v>
      </c>
      <c r="B15" t="s">
        <v>3</v>
      </c>
      <c r="E15" s="15">
        <v>27</v>
      </c>
      <c r="F15" s="5">
        <v>4</v>
      </c>
      <c r="G15" s="7"/>
      <c r="I15" s="6">
        <v>7</v>
      </c>
      <c r="J15" s="5">
        <v>36</v>
      </c>
      <c r="Q15" s="6">
        <f>+D15+F15+H15+J15+L15+N15+P15</f>
        <v>40</v>
      </c>
      <c r="R15" s="6">
        <f>+F15+J15</f>
        <v>40</v>
      </c>
      <c r="S15" s="6">
        <f>+D15+H15</f>
        <v>0</v>
      </c>
      <c r="T15" s="6">
        <f>+P15</f>
        <v>0</v>
      </c>
      <c r="U15" s="6">
        <f>+L15+N15</f>
        <v>0</v>
      </c>
    </row>
    <row r="16" spans="1:21" ht="15">
      <c r="A16" s="25" t="s">
        <v>348</v>
      </c>
      <c r="B16" t="s">
        <v>5</v>
      </c>
      <c r="G16" s="6" t="s">
        <v>19</v>
      </c>
      <c r="Q16" s="6">
        <f>+D16+F16+H16+J16+L16+N16+P16</f>
        <v>0</v>
      </c>
      <c r="R16" s="6">
        <f>+F16+J16</f>
        <v>0</v>
      </c>
      <c r="S16" s="6">
        <f>+D16+H16</f>
        <v>0</v>
      </c>
      <c r="T16" s="6">
        <f>+P16</f>
        <v>0</v>
      </c>
      <c r="U16" s="6">
        <f>+L16+N16</f>
        <v>0</v>
      </c>
    </row>
    <row r="17" spans="1:21" ht="15">
      <c r="A17" s="3" t="s">
        <v>49</v>
      </c>
      <c r="B17" t="s">
        <v>10</v>
      </c>
      <c r="C17" s="15">
        <v>11</v>
      </c>
      <c r="D17" s="5">
        <v>24</v>
      </c>
      <c r="E17" s="16">
        <v>54</v>
      </c>
      <c r="G17" s="6">
        <v>5</v>
      </c>
      <c r="H17" s="5">
        <v>45</v>
      </c>
      <c r="I17" s="16">
        <v>45</v>
      </c>
      <c r="K17" s="16"/>
      <c r="M17" s="16"/>
      <c r="O17" s="16"/>
      <c r="Q17" s="6">
        <f>+D17+F17+H17+J17+L17+N17+P17</f>
        <v>69</v>
      </c>
      <c r="R17" s="6">
        <f>+F17+J17</f>
        <v>0</v>
      </c>
      <c r="S17" s="6">
        <f>+D17+H17</f>
        <v>69</v>
      </c>
      <c r="T17" s="6">
        <f>+P17</f>
        <v>0</v>
      </c>
      <c r="U17" s="6">
        <f>+L17+N17</f>
        <v>0</v>
      </c>
    </row>
    <row r="18" spans="1:21" ht="15">
      <c r="A18" s="25" t="s">
        <v>349</v>
      </c>
      <c r="B18" t="s">
        <v>15</v>
      </c>
      <c r="C18" s="6"/>
      <c r="E18" s="4"/>
      <c r="G18" s="16">
        <v>51</v>
      </c>
      <c r="Q18" s="6">
        <f>+D18+F18+H18+J18+L18+N18+P18</f>
        <v>0</v>
      </c>
      <c r="R18" s="6">
        <f>+F18+J18</f>
        <v>0</v>
      </c>
      <c r="S18" s="6">
        <f>+D18+H18</f>
        <v>0</v>
      </c>
      <c r="T18" s="6">
        <f>+P18</f>
        <v>0</v>
      </c>
      <c r="U18" s="6">
        <f>+L18+N18</f>
        <v>0</v>
      </c>
    </row>
    <row r="19" spans="1:21" ht="15">
      <c r="A19" s="23" t="s">
        <v>350</v>
      </c>
      <c r="B19" t="s">
        <v>188</v>
      </c>
      <c r="G19" s="16" t="s">
        <v>7</v>
      </c>
      <c r="Q19" s="6">
        <f>+D19+F19+H19+J19+L19+N19+P19</f>
        <v>0</v>
      </c>
      <c r="R19" s="6">
        <f>+F19+J19</f>
        <v>0</v>
      </c>
      <c r="S19" s="6">
        <f>+D19+H19</f>
        <v>0</v>
      </c>
      <c r="T19" s="6">
        <f>+P19</f>
        <v>0</v>
      </c>
      <c r="U19" s="6">
        <f>+L19+N19</f>
        <v>0</v>
      </c>
    </row>
    <row r="20" spans="1:21" ht="15">
      <c r="A20" s="8" t="s">
        <v>167</v>
      </c>
      <c r="B20" t="s">
        <v>130</v>
      </c>
      <c r="E20" s="16" t="s">
        <v>7</v>
      </c>
      <c r="Q20" s="6">
        <f>+D20+F20+H20+J20+L20+N20+P20</f>
        <v>0</v>
      </c>
      <c r="R20" s="6">
        <f>+F20+J20</f>
        <v>0</v>
      </c>
      <c r="S20" s="6">
        <f>+D20+H20</f>
        <v>0</v>
      </c>
      <c r="T20" s="6">
        <f>+P20</f>
        <v>0</v>
      </c>
      <c r="U20" s="6">
        <f>+L20+N20</f>
        <v>0</v>
      </c>
    </row>
    <row r="21" spans="1:21" ht="15">
      <c r="A21" s="3" t="s">
        <v>143</v>
      </c>
      <c r="B21" t="s">
        <v>13</v>
      </c>
      <c r="C21" s="6"/>
      <c r="E21" s="15">
        <v>10</v>
      </c>
      <c r="F21" s="5">
        <v>26</v>
      </c>
      <c r="G21" s="7"/>
      <c r="I21" s="6">
        <v>11</v>
      </c>
      <c r="J21" s="5">
        <v>24</v>
      </c>
      <c r="Q21" s="6">
        <f>+D21+F21+H21+J21+L21+N21+P21</f>
        <v>50</v>
      </c>
      <c r="R21" s="6">
        <f>+F21+J21</f>
        <v>50</v>
      </c>
      <c r="S21" s="6">
        <f>+D21+H21</f>
        <v>0</v>
      </c>
      <c r="T21" s="6">
        <f>+P21</f>
        <v>0</v>
      </c>
      <c r="U21" s="6">
        <f>+L21+N21</f>
        <v>0</v>
      </c>
    </row>
    <row r="22" spans="1:21" ht="15">
      <c r="A22" s="25" t="s">
        <v>408</v>
      </c>
      <c r="B22" s="25" t="s">
        <v>11</v>
      </c>
      <c r="K22" s="15">
        <v>25</v>
      </c>
      <c r="L22" s="5">
        <v>6</v>
      </c>
      <c r="M22" s="15">
        <v>25</v>
      </c>
      <c r="N22" s="5">
        <v>6</v>
      </c>
      <c r="O22" s="6">
        <v>20</v>
      </c>
      <c r="P22" s="5">
        <v>11</v>
      </c>
      <c r="Q22" s="6">
        <f>+D22+F22+H22+J22+L22+N22+P22</f>
        <v>23</v>
      </c>
      <c r="R22" s="6">
        <f>+F22+J22</f>
        <v>0</v>
      </c>
      <c r="S22" s="6">
        <f>+D22+H22</f>
        <v>0</v>
      </c>
      <c r="T22" s="6">
        <f>+P22</f>
        <v>11</v>
      </c>
      <c r="U22" s="6">
        <f>+L22+N22</f>
        <v>12</v>
      </c>
    </row>
    <row r="23" spans="1:21" ht="15">
      <c r="A23" s="25" t="s">
        <v>365</v>
      </c>
      <c r="B23" t="s">
        <v>10</v>
      </c>
      <c r="I23" s="16" t="s">
        <v>7</v>
      </c>
      <c r="K23" s="16"/>
      <c r="M23" s="16"/>
      <c r="O23" s="16"/>
      <c r="Q23" s="6">
        <f>+D23+F23+H23+J23+L23+N23+P23</f>
        <v>0</v>
      </c>
      <c r="R23" s="6">
        <f>+F23+J23</f>
        <v>0</v>
      </c>
      <c r="S23" s="6">
        <f>+D23+H23</f>
        <v>0</v>
      </c>
      <c r="T23" s="6">
        <f>+P23</f>
        <v>0</v>
      </c>
      <c r="U23" s="6">
        <f>+L23+N23</f>
        <v>0</v>
      </c>
    </row>
    <row r="24" spans="1:21" ht="15">
      <c r="A24" s="3" t="s">
        <v>96</v>
      </c>
      <c r="B24" t="s">
        <v>10</v>
      </c>
      <c r="C24" s="16">
        <v>45</v>
      </c>
      <c r="G24" s="7"/>
      <c r="I24" s="7"/>
      <c r="K24" s="16">
        <v>50</v>
      </c>
      <c r="M24" s="16">
        <v>39</v>
      </c>
      <c r="O24" s="16" t="s">
        <v>361</v>
      </c>
      <c r="Q24" s="6">
        <f>+D24+F24+H24+J24+L24+N24+P24</f>
        <v>0</v>
      </c>
      <c r="R24" s="6">
        <f>+F24+J24</f>
        <v>0</v>
      </c>
      <c r="S24" s="6">
        <f>+D24+H24</f>
        <v>0</v>
      </c>
      <c r="T24" s="6">
        <f>+P24</f>
        <v>0</v>
      </c>
      <c r="U24" s="6">
        <f>+L24+N24</f>
        <v>0</v>
      </c>
    </row>
    <row r="25" spans="1:21" ht="15">
      <c r="A25" s="3" t="s">
        <v>66</v>
      </c>
      <c r="B25" t="s">
        <v>10</v>
      </c>
      <c r="C25" s="16">
        <v>32</v>
      </c>
      <c r="E25" s="16">
        <v>37</v>
      </c>
      <c r="G25" s="6">
        <v>24</v>
      </c>
      <c r="H25" s="5">
        <v>7</v>
      </c>
      <c r="I25" s="6">
        <v>26</v>
      </c>
      <c r="J25" s="5">
        <v>5</v>
      </c>
      <c r="Q25" s="6">
        <f>+D25+F25+H25+J25+L25+N25+P25</f>
        <v>12</v>
      </c>
      <c r="R25" s="6">
        <f>+F25+J25</f>
        <v>5</v>
      </c>
      <c r="S25" s="6">
        <f>+D25+H25</f>
        <v>7</v>
      </c>
      <c r="T25" s="6">
        <f>+P25</f>
        <v>0</v>
      </c>
      <c r="U25" s="6">
        <f>+L25+N25</f>
        <v>0</v>
      </c>
    </row>
    <row r="26" spans="1:21" ht="15">
      <c r="A26" t="s">
        <v>159</v>
      </c>
      <c r="B26" t="s">
        <v>5</v>
      </c>
      <c r="E26" s="15">
        <v>26</v>
      </c>
      <c r="F26" s="5">
        <v>5</v>
      </c>
      <c r="I26" s="6">
        <v>21</v>
      </c>
      <c r="J26" s="5">
        <v>10</v>
      </c>
      <c r="Q26" s="6">
        <f>+D26+F26+H26+J26+L26+N26+P26</f>
        <v>15</v>
      </c>
      <c r="R26" s="6">
        <f>+F26+J26</f>
        <v>15</v>
      </c>
      <c r="S26" s="6">
        <f>+D26+H26</f>
        <v>0</v>
      </c>
      <c r="T26" s="6">
        <f>+P26</f>
        <v>0</v>
      </c>
      <c r="U26" s="6">
        <f>+L26+N26</f>
        <v>0</v>
      </c>
    </row>
    <row r="27" spans="1:21" ht="15">
      <c r="A27" s="3" t="s">
        <v>147</v>
      </c>
      <c r="B27" t="s">
        <v>1</v>
      </c>
      <c r="E27" s="16">
        <v>50</v>
      </c>
      <c r="I27" s="16" t="s">
        <v>7</v>
      </c>
      <c r="K27" s="16"/>
      <c r="M27" s="16"/>
      <c r="O27" s="16"/>
      <c r="Q27" s="6">
        <f>+D27+F27+H27+J27+L27+N27+P27</f>
        <v>0</v>
      </c>
      <c r="R27" s="6">
        <f>+F27+J27</f>
        <v>0</v>
      </c>
      <c r="S27" s="6">
        <f>+D27+H27</f>
        <v>0</v>
      </c>
      <c r="T27" s="6">
        <f>+P27</f>
        <v>0</v>
      </c>
      <c r="U27" s="6">
        <f>+L27+N27</f>
        <v>0</v>
      </c>
    </row>
    <row r="28" spans="1:21" ht="15">
      <c r="A28" s="3" t="s">
        <v>169</v>
      </c>
      <c r="B28" t="s">
        <v>5</v>
      </c>
      <c r="E28" s="16">
        <v>41</v>
      </c>
      <c r="Q28" s="6">
        <f>+D28+F28+H28+J28+L28+N28+P28</f>
        <v>0</v>
      </c>
      <c r="R28" s="6">
        <f>+F28+J28</f>
        <v>0</v>
      </c>
      <c r="S28" s="6">
        <f>+D28+H28</f>
        <v>0</v>
      </c>
      <c r="T28" s="6">
        <f>+P28</f>
        <v>0</v>
      </c>
      <c r="U28" s="6">
        <f>+L28+N28</f>
        <v>0</v>
      </c>
    </row>
    <row r="29" spans="1:21" ht="15">
      <c r="A29" s="3" t="s">
        <v>87</v>
      </c>
      <c r="B29" t="s">
        <v>8</v>
      </c>
      <c r="C29" s="16">
        <v>31</v>
      </c>
      <c r="E29" s="4"/>
      <c r="G29" s="16" t="s">
        <v>7</v>
      </c>
      <c r="K29" s="15">
        <v>24</v>
      </c>
      <c r="L29" s="5">
        <v>7</v>
      </c>
      <c r="M29" s="15">
        <v>18</v>
      </c>
      <c r="N29" s="5">
        <v>13</v>
      </c>
      <c r="O29" s="6">
        <v>10</v>
      </c>
      <c r="P29" s="5">
        <v>26</v>
      </c>
      <c r="Q29" s="6">
        <f>+D29+F29+H29+J29+L29+N29+P29</f>
        <v>46</v>
      </c>
      <c r="R29" s="6">
        <f>+F29+J29</f>
        <v>0</v>
      </c>
      <c r="S29" s="6">
        <f>+D29+H29</f>
        <v>0</v>
      </c>
      <c r="T29" s="6">
        <f>+P29</f>
        <v>26</v>
      </c>
      <c r="U29" s="6">
        <f>+L29+N29</f>
        <v>20</v>
      </c>
    </row>
    <row r="30" spans="1:21" ht="15">
      <c r="A30" s="3" t="s">
        <v>77</v>
      </c>
      <c r="B30" t="s">
        <v>14</v>
      </c>
      <c r="C30" s="16">
        <v>48</v>
      </c>
      <c r="G30" s="16">
        <v>32</v>
      </c>
      <c r="I30" s="7"/>
      <c r="K30" s="7"/>
      <c r="M30" s="7"/>
      <c r="O30" s="7"/>
      <c r="Q30" s="6">
        <f>+D30+F30+H30+J30+L30+N30+P30</f>
        <v>0</v>
      </c>
      <c r="R30" s="6">
        <f>+F30+J30</f>
        <v>0</v>
      </c>
      <c r="S30" s="6">
        <f>+D30+H30</f>
        <v>0</v>
      </c>
      <c r="T30" s="6">
        <f>+P30</f>
        <v>0</v>
      </c>
      <c r="U30" s="6">
        <f>+L30+N30</f>
        <v>0</v>
      </c>
    </row>
    <row r="31" spans="1:21" ht="15">
      <c r="A31" s="3" t="s">
        <v>161</v>
      </c>
      <c r="B31" t="s">
        <v>11</v>
      </c>
      <c r="E31" s="16">
        <v>53</v>
      </c>
      <c r="I31" s="16">
        <v>37</v>
      </c>
      <c r="K31" s="16"/>
      <c r="M31" s="16"/>
      <c r="O31" s="16"/>
      <c r="Q31" s="6">
        <f>+D31+F31+H31+J31+L31+N31+P31</f>
        <v>0</v>
      </c>
      <c r="R31" s="6">
        <f>+F31+J31</f>
        <v>0</v>
      </c>
      <c r="S31" s="6">
        <f>+D31+H31</f>
        <v>0</v>
      </c>
      <c r="T31" s="6">
        <f>+P31</f>
        <v>0</v>
      </c>
      <c r="U31" s="6">
        <f>+L31+N31</f>
        <v>0</v>
      </c>
    </row>
    <row r="32" spans="1:21" ht="15">
      <c r="A32" t="s">
        <v>142</v>
      </c>
      <c r="B32" t="s">
        <v>13</v>
      </c>
      <c r="C32" s="6"/>
      <c r="E32" s="15" t="s">
        <v>19</v>
      </c>
      <c r="I32" s="6">
        <v>20</v>
      </c>
      <c r="J32" s="5">
        <v>11</v>
      </c>
      <c r="Q32" s="6">
        <f>+D32+F32+H32+J32+L32+N32+P32</f>
        <v>11</v>
      </c>
      <c r="R32" s="6">
        <f>+F32+J32</f>
        <v>11</v>
      </c>
      <c r="S32" s="6">
        <f>+D32+H32</f>
        <v>0</v>
      </c>
      <c r="T32" s="6">
        <f>+P32</f>
        <v>0</v>
      </c>
      <c r="U32" s="6">
        <f>+L32+N32</f>
        <v>0</v>
      </c>
    </row>
    <row r="33" spans="1:21" ht="15">
      <c r="A33" s="3" t="s">
        <v>72</v>
      </c>
      <c r="B33" t="s">
        <v>13</v>
      </c>
      <c r="C33" s="15">
        <v>14</v>
      </c>
      <c r="D33" s="5">
        <v>18</v>
      </c>
      <c r="E33" s="15">
        <v>22</v>
      </c>
      <c r="F33" s="5">
        <v>9</v>
      </c>
      <c r="G33" s="6">
        <v>17</v>
      </c>
      <c r="H33" s="5">
        <v>14</v>
      </c>
      <c r="I33" s="16">
        <v>39</v>
      </c>
      <c r="K33" s="16"/>
      <c r="M33" s="16"/>
      <c r="O33" s="16"/>
      <c r="Q33" s="6">
        <f>+D33+F33+H33+J33+L33+N33+P33</f>
        <v>41</v>
      </c>
      <c r="R33" s="6">
        <f>+F33+J33</f>
        <v>9</v>
      </c>
      <c r="S33" s="6">
        <f>+D33+H33</f>
        <v>32</v>
      </c>
      <c r="T33" s="6">
        <f>+P33</f>
        <v>0</v>
      </c>
      <c r="U33" s="6">
        <f>+L33+N33</f>
        <v>0</v>
      </c>
    </row>
    <row r="34" spans="1:21" ht="15">
      <c r="A34" s="8" t="s">
        <v>163</v>
      </c>
      <c r="B34" t="s">
        <v>3</v>
      </c>
      <c r="E34" s="16">
        <v>38</v>
      </c>
      <c r="Q34" s="6">
        <f>+D34+F34+H34+J34+L34+N34+P34</f>
        <v>0</v>
      </c>
      <c r="R34" s="6">
        <f>+F34+J34</f>
        <v>0</v>
      </c>
      <c r="S34" s="6">
        <f>+D34+H34</f>
        <v>0</v>
      </c>
      <c r="T34" s="6">
        <f>+P34</f>
        <v>0</v>
      </c>
      <c r="U34" s="6">
        <f>+L34+N34</f>
        <v>0</v>
      </c>
    </row>
    <row r="35" spans="1:21" ht="15">
      <c r="A35" s="25" t="s">
        <v>417</v>
      </c>
      <c r="B35" s="25" t="s">
        <v>10</v>
      </c>
      <c r="K35" s="15">
        <v>12</v>
      </c>
      <c r="L35" s="5">
        <v>22</v>
      </c>
      <c r="M35" s="15">
        <v>12</v>
      </c>
      <c r="N35" s="5">
        <v>22</v>
      </c>
      <c r="O35" s="16" t="s">
        <v>361</v>
      </c>
      <c r="Q35" s="6">
        <f>+D35+F35+H35+J35+L35+N35+P35</f>
        <v>44</v>
      </c>
      <c r="R35" s="6">
        <f>+F35+J35</f>
        <v>0</v>
      </c>
      <c r="S35" s="6">
        <f>+D35+H35</f>
        <v>0</v>
      </c>
      <c r="T35" s="6">
        <f>+P35</f>
        <v>0</v>
      </c>
      <c r="U35" s="6">
        <f>+L35+N35</f>
        <v>44</v>
      </c>
    </row>
    <row r="36" spans="1:21" ht="15">
      <c r="A36" s="8" t="s">
        <v>95</v>
      </c>
      <c r="B36" t="s">
        <v>15</v>
      </c>
      <c r="C36" s="16">
        <v>54</v>
      </c>
      <c r="Q36" s="6">
        <f>+D36+F36+H36+J36+L36+N36+P36</f>
        <v>0</v>
      </c>
      <c r="R36" s="6">
        <f>+F36+J36</f>
        <v>0</v>
      </c>
      <c r="S36" s="6">
        <f>+D36+H36</f>
        <v>0</v>
      </c>
      <c r="T36" s="6">
        <f>+P36</f>
        <v>0</v>
      </c>
      <c r="U36" s="6">
        <f>+L36+N36</f>
        <v>0</v>
      </c>
    </row>
    <row r="37" spans="1:21" ht="15">
      <c r="A37" t="s">
        <v>148</v>
      </c>
      <c r="B37" t="s">
        <v>8</v>
      </c>
      <c r="E37" s="15">
        <v>18</v>
      </c>
      <c r="F37" s="5">
        <v>13</v>
      </c>
      <c r="I37" s="6">
        <v>21</v>
      </c>
      <c r="J37" s="5">
        <v>10</v>
      </c>
      <c r="O37" s="16">
        <v>39</v>
      </c>
      <c r="Q37" s="6">
        <f>+D37+F37+H37+J37+L37+N37+P37</f>
        <v>23</v>
      </c>
      <c r="R37" s="6">
        <f>+F37+J37</f>
        <v>23</v>
      </c>
      <c r="S37" s="6">
        <f>+D37+H37</f>
        <v>0</v>
      </c>
      <c r="T37" s="6">
        <f>+P37</f>
        <v>0</v>
      </c>
      <c r="U37" s="6">
        <f>+L37+N37</f>
        <v>0</v>
      </c>
    </row>
    <row r="38" spans="1:21" ht="15">
      <c r="A38" s="3" t="s">
        <v>93</v>
      </c>
      <c r="B38" t="s">
        <v>5</v>
      </c>
      <c r="C38" s="16">
        <v>50</v>
      </c>
      <c r="K38" s="15">
        <v>5</v>
      </c>
      <c r="L38" s="5">
        <v>45</v>
      </c>
      <c r="M38" s="15">
        <v>9</v>
      </c>
      <c r="N38" s="5">
        <v>29</v>
      </c>
      <c r="O38" s="6">
        <v>4</v>
      </c>
      <c r="P38" s="5">
        <v>50</v>
      </c>
      <c r="Q38" s="6">
        <f>+D38+F38+H38+J38+L38+N38+P38</f>
        <v>124</v>
      </c>
      <c r="R38" s="6">
        <f>+F38+J38</f>
        <v>0</v>
      </c>
      <c r="S38" s="6">
        <f>+D38+H38</f>
        <v>0</v>
      </c>
      <c r="T38" s="6">
        <f>+P38</f>
        <v>50</v>
      </c>
      <c r="U38" s="6">
        <f>+L38+N38</f>
        <v>74</v>
      </c>
    </row>
    <row r="39" spans="1:21" ht="15">
      <c r="A39" s="3" t="s">
        <v>99</v>
      </c>
      <c r="B39" t="s">
        <v>14</v>
      </c>
      <c r="C39" s="16">
        <v>56</v>
      </c>
      <c r="E39" s="15">
        <v>24</v>
      </c>
      <c r="F39" s="5">
        <v>7</v>
      </c>
      <c r="G39" s="16">
        <v>43</v>
      </c>
      <c r="I39" s="16">
        <v>44</v>
      </c>
      <c r="K39" s="15">
        <v>17</v>
      </c>
      <c r="L39" s="5">
        <v>14</v>
      </c>
      <c r="M39" s="16">
        <v>32</v>
      </c>
      <c r="O39" s="16" t="s">
        <v>361</v>
      </c>
      <c r="Q39" s="6">
        <f>+D39+F39+H39+J39+L39+N39+P39</f>
        <v>21</v>
      </c>
      <c r="R39" s="6">
        <f>+F39+J39</f>
        <v>7</v>
      </c>
      <c r="S39" s="6">
        <f>+D39+H39</f>
        <v>0</v>
      </c>
      <c r="T39" s="6">
        <f>+P39</f>
        <v>0</v>
      </c>
      <c r="U39" s="6">
        <f>+L39+N39</f>
        <v>14</v>
      </c>
    </row>
    <row r="40" spans="1:21" ht="15">
      <c r="A40" s="3" t="s">
        <v>84</v>
      </c>
      <c r="B40" t="s">
        <v>13</v>
      </c>
      <c r="C40" s="16">
        <v>36</v>
      </c>
      <c r="G40" s="16" t="s">
        <v>7</v>
      </c>
      <c r="Q40" s="6">
        <f>+D40+F40+H40+J40+L40+N40+P40</f>
        <v>0</v>
      </c>
      <c r="R40" s="6">
        <f>+F40+J40</f>
        <v>0</v>
      </c>
      <c r="S40" s="6">
        <f>+D40+H40</f>
        <v>0</v>
      </c>
      <c r="T40" s="6">
        <f>+P40</f>
        <v>0</v>
      </c>
      <c r="U40" s="6">
        <f>+L40+N40</f>
        <v>0</v>
      </c>
    </row>
    <row r="41" spans="1:21" ht="15">
      <c r="A41" s="3" t="s">
        <v>54</v>
      </c>
      <c r="B41" t="s">
        <v>5</v>
      </c>
      <c r="C41" s="15" t="s">
        <v>19</v>
      </c>
      <c r="E41" s="4"/>
      <c r="G41" s="6">
        <v>6</v>
      </c>
      <c r="H41" s="5">
        <v>40</v>
      </c>
      <c r="K41" s="15">
        <v>10</v>
      </c>
      <c r="L41" s="5">
        <v>26</v>
      </c>
      <c r="M41" s="16" t="s">
        <v>361</v>
      </c>
      <c r="O41" s="6">
        <v>5</v>
      </c>
      <c r="P41" s="5">
        <v>45</v>
      </c>
      <c r="Q41" s="6">
        <f>+D41+F41+H41+J41+L41+N41+P41</f>
        <v>111</v>
      </c>
      <c r="R41" s="6">
        <f>+F41+J41</f>
        <v>0</v>
      </c>
      <c r="S41" s="6">
        <f>+D41+H41</f>
        <v>40</v>
      </c>
      <c r="T41" s="6">
        <f>+P41</f>
        <v>45</v>
      </c>
      <c r="U41" s="6">
        <f>+L41+N41</f>
        <v>26</v>
      </c>
    </row>
    <row r="42" spans="1:21" ht="15">
      <c r="A42" s="25" t="s">
        <v>391</v>
      </c>
      <c r="B42" s="25" t="s">
        <v>11</v>
      </c>
      <c r="K42" s="16">
        <v>47</v>
      </c>
      <c r="M42" s="16">
        <v>42</v>
      </c>
      <c r="O42" s="16">
        <v>34</v>
      </c>
      <c r="Q42" s="6">
        <f>+D42+F42+H42+J42+L42+N42+P42</f>
        <v>0</v>
      </c>
      <c r="R42" s="6">
        <f>+F42+J42</f>
        <v>0</v>
      </c>
      <c r="S42" s="6">
        <f>+D42+H42</f>
        <v>0</v>
      </c>
      <c r="T42" s="6">
        <f>+P42</f>
        <v>0</v>
      </c>
      <c r="U42" s="6">
        <f>+L42+N42</f>
        <v>0</v>
      </c>
    </row>
    <row r="43" spans="1:21" ht="15">
      <c r="A43" s="3" t="s">
        <v>85</v>
      </c>
      <c r="B43" t="s">
        <v>8</v>
      </c>
      <c r="C43" s="16">
        <v>41</v>
      </c>
      <c r="G43" s="7"/>
      <c r="I43" s="7"/>
      <c r="K43" s="7"/>
      <c r="M43" s="7"/>
      <c r="O43" s="7"/>
      <c r="Q43" s="6">
        <f>+D43+F43+H43+J43+L43+N43+P43</f>
        <v>0</v>
      </c>
      <c r="R43" s="6">
        <f>+F43+J43</f>
        <v>0</v>
      </c>
      <c r="S43" s="6">
        <f>+D43+H43</f>
        <v>0</v>
      </c>
      <c r="T43" s="6">
        <f>+P43</f>
        <v>0</v>
      </c>
      <c r="U43" s="6">
        <f>+L43+N43</f>
        <v>0</v>
      </c>
    </row>
    <row r="44" spans="1:21" ht="15">
      <c r="A44" s="3" t="s">
        <v>75</v>
      </c>
      <c r="B44" t="s">
        <v>9</v>
      </c>
      <c r="C44" s="15">
        <v>13</v>
      </c>
      <c r="D44" s="5">
        <v>20</v>
      </c>
      <c r="E44" s="15">
        <v>16</v>
      </c>
      <c r="F44" s="5">
        <v>15</v>
      </c>
      <c r="G44" s="16">
        <v>33</v>
      </c>
      <c r="I44" s="6">
        <v>15</v>
      </c>
      <c r="J44" s="5">
        <v>16</v>
      </c>
      <c r="O44" s="6">
        <v>27</v>
      </c>
      <c r="P44" s="5">
        <v>4</v>
      </c>
      <c r="Q44" s="6">
        <f>+D44+F44+H44+J44+L44+N44+P44</f>
        <v>55</v>
      </c>
      <c r="R44" s="6">
        <f>+F44+J44</f>
        <v>31</v>
      </c>
      <c r="S44" s="6">
        <f>+D44+H44</f>
        <v>20</v>
      </c>
      <c r="T44" s="6">
        <f>+P44</f>
        <v>4</v>
      </c>
      <c r="U44" s="6">
        <f>+L44+N44</f>
        <v>0</v>
      </c>
    </row>
    <row r="45" spans="1:21" ht="15">
      <c r="A45" s="3" t="s">
        <v>168</v>
      </c>
      <c r="B45" t="s">
        <v>2</v>
      </c>
      <c r="E45" s="16">
        <v>51</v>
      </c>
      <c r="Q45" s="6">
        <f>+D45+F45+H45+J45+L45+N45+P45</f>
        <v>0</v>
      </c>
      <c r="R45" s="6">
        <f>+F45+J45</f>
        <v>0</v>
      </c>
      <c r="S45" s="6">
        <f>+D45+H45</f>
        <v>0</v>
      </c>
      <c r="T45" s="6">
        <f>+P45</f>
        <v>0</v>
      </c>
      <c r="U45" s="6">
        <f>+L45+N45</f>
        <v>0</v>
      </c>
    </row>
    <row r="46" spans="1:21" ht="15">
      <c r="A46" s="3" t="s">
        <v>100</v>
      </c>
      <c r="B46" t="s">
        <v>17</v>
      </c>
      <c r="C46" s="16">
        <v>49</v>
      </c>
      <c r="Q46" s="6">
        <f>+D46+F46+H46+J46+L46+N46+P46</f>
        <v>0</v>
      </c>
      <c r="R46" s="6">
        <f>+F46+J46</f>
        <v>0</v>
      </c>
      <c r="S46" s="6">
        <f>+D46+H46</f>
        <v>0</v>
      </c>
      <c r="T46" s="6">
        <f>+P46</f>
        <v>0</v>
      </c>
      <c r="U46" s="6">
        <f>+L46+N46</f>
        <v>0</v>
      </c>
    </row>
    <row r="47" spans="1:21" ht="15">
      <c r="A47" s="8" t="s">
        <v>138</v>
      </c>
      <c r="B47" t="s">
        <v>133</v>
      </c>
      <c r="C47" s="6"/>
      <c r="E47" s="16">
        <v>66</v>
      </c>
      <c r="I47" s="7"/>
      <c r="K47" s="7"/>
      <c r="M47" s="7"/>
      <c r="O47" s="7"/>
      <c r="Q47" s="6">
        <f>+D47+F47+H47+J47+L47+N47+P47</f>
        <v>0</v>
      </c>
      <c r="R47" s="6">
        <f>+F47+J47</f>
        <v>0</v>
      </c>
      <c r="S47" s="6">
        <f>+D47+H47</f>
        <v>0</v>
      </c>
      <c r="T47" s="6">
        <f>+P47</f>
        <v>0</v>
      </c>
      <c r="U47" s="6">
        <f>+L47+N47</f>
        <v>0</v>
      </c>
    </row>
    <row r="48" spans="1:21" ht="15">
      <c r="A48" s="25" t="s">
        <v>423</v>
      </c>
      <c r="B48" s="25" t="s">
        <v>1</v>
      </c>
      <c r="M48" s="16">
        <v>44</v>
      </c>
      <c r="O48" s="16"/>
      <c r="Q48" s="6">
        <f>+D48+F48+H48+J48+L48+N48+P48</f>
        <v>0</v>
      </c>
      <c r="R48" s="6">
        <f>+F48+J48</f>
        <v>0</v>
      </c>
      <c r="S48" s="6">
        <f>+D48+H48</f>
        <v>0</v>
      </c>
      <c r="T48" s="6">
        <f>+P48</f>
        <v>0</v>
      </c>
      <c r="U48" s="6">
        <f>+L48+N48</f>
        <v>0</v>
      </c>
    </row>
    <row r="49" spans="1:21" ht="15">
      <c r="A49" t="s">
        <v>144</v>
      </c>
      <c r="B49" t="s">
        <v>13</v>
      </c>
      <c r="E49" s="15">
        <v>20</v>
      </c>
      <c r="F49" s="5">
        <v>11</v>
      </c>
      <c r="I49" s="16" t="s">
        <v>7</v>
      </c>
      <c r="K49" s="16"/>
      <c r="M49" s="16"/>
      <c r="O49" s="16"/>
      <c r="Q49" s="6">
        <f>+D49+F49+H49+J49+L49+N49+P49</f>
        <v>11</v>
      </c>
      <c r="R49" s="6">
        <f>+F49+J49</f>
        <v>11</v>
      </c>
      <c r="S49" s="6">
        <f>+D49+H49</f>
        <v>0</v>
      </c>
      <c r="T49" s="6">
        <f>+P49</f>
        <v>0</v>
      </c>
      <c r="U49" s="6">
        <f>+L49+N49</f>
        <v>0</v>
      </c>
    </row>
    <row r="50" spans="1:21" ht="15">
      <c r="A50" s="3" t="s">
        <v>58</v>
      </c>
      <c r="B50" t="s">
        <v>10</v>
      </c>
      <c r="C50" s="15">
        <v>17</v>
      </c>
      <c r="D50" s="5">
        <v>14</v>
      </c>
      <c r="G50" s="16" t="s">
        <v>7</v>
      </c>
      <c r="I50" s="7"/>
      <c r="K50" s="7"/>
      <c r="M50" s="7"/>
      <c r="O50" s="7"/>
      <c r="Q50" s="6">
        <f>+D50+F50+H50+J50+L50+N50+P50</f>
        <v>14</v>
      </c>
      <c r="R50" s="6">
        <f>+F50+J50</f>
        <v>0</v>
      </c>
      <c r="S50" s="6">
        <f>+D50+H50</f>
        <v>14</v>
      </c>
      <c r="T50" s="6">
        <f>+P50</f>
        <v>0</v>
      </c>
      <c r="U50" s="6">
        <f>+L50+N50</f>
        <v>0</v>
      </c>
    </row>
    <row r="51" spans="1:21" ht="15">
      <c r="A51" s="3" t="s">
        <v>149</v>
      </c>
      <c r="B51" t="s">
        <v>8</v>
      </c>
      <c r="E51" s="16">
        <v>61</v>
      </c>
      <c r="I51" s="16">
        <v>42</v>
      </c>
      <c r="K51" s="16"/>
      <c r="M51" s="16"/>
      <c r="O51" s="16"/>
      <c r="Q51" s="6">
        <f>+D51+F51+H51+J51+L51+N51+P51</f>
        <v>0</v>
      </c>
      <c r="R51" s="6">
        <f>+F51+J51</f>
        <v>0</v>
      </c>
      <c r="S51" s="6">
        <f>+D51+H51</f>
        <v>0</v>
      </c>
      <c r="T51" s="6">
        <f>+P51</f>
        <v>0</v>
      </c>
      <c r="U51" s="6">
        <f>+L51+N51</f>
        <v>0</v>
      </c>
    </row>
    <row r="52" spans="1:21" ht="15">
      <c r="A52" s="25" t="s">
        <v>416</v>
      </c>
      <c r="B52" s="25" t="s">
        <v>8</v>
      </c>
      <c r="K52" s="15">
        <v>15</v>
      </c>
      <c r="L52" s="5">
        <v>16</v>
      </c>
      <c r="M52" s="15">
        <v>3</v>
      </c>
      <c r="N52" s="5">
        <v>60</v>
      </c>
      <c r="O52" s="6">
        <v>9</v>
      </c>
      <c r="P52" s="5">
        <v>29</v>
      </c>
      <c r="Q52" s="6">
        <f>+D52+F52+H52+J52+L52+N52+P52</f>
        <v>105</v>
      </c>
      <c r="R52" s="6">
        <f>+F52+J52</f>
        <v>0</v>
      </c>
      <c r="S52" s="6">
        <f>+D52+H52</f>
        <v>0</v>
      </c>
      <c r="T52" s="6">
        <f>+P52</f>
        <v>29</v>
      </c>
      <c r="U52" s="6">
        <f>+L52+N52</f>
        <v>76</v>
      </c>
    </row>
    <row r="53" spans="1:21" ht="15">
      <c r="A53" s="3" t="s">
        <v>61</v>
      </c>
      <c r="B53" t="s">
        <v>10</v>
      </c>
      <c r="C53" s="15">
        <v>26</v>
      </c>
      <c r="D53" s="5">
        <v>5</v>
      </c>
      <c r="E53" s="15">
        <v>19</v>
      </c>
      <c r="F53" s="5">
        <v>12</v>
      </c>
      <c r="G53" s="16">
        <v>35</v>
      </c>
      <c r="I53" s="6">
        <v>17</v>
      </c>
      <c r="J53" s="5">
        <v>14</v>
      </c>
      <c r="Q53" s="6">
        <f>+D53+F53+H53+J53+L53+N53+P53</f>
        <v>31</v>
      </c>
      <c r="R53" s="6">
        <f>+F53+J53</f>
        <v>26</v>
      </c>
      <c r="S53" s="6">
        <f>+D53+H53</f>
        <v>5</v>
      </c>
      <c r="T53" s="6">
        <f>+P53</f>
        <v>0</v>
      </c>
      <c r="U53" s="6">
        <f>+L53+N53</f>
        <v>0</v>
      </c>
    </row>
    <row r="54" spans="1:21" ht="15">
      <c r="A54" s="3" t="s">
        <v>162</v>
      </c>
      <c r="B54" t="s">
        <v>8</v>
      </c>
      <c r="E54" s="16">
        <v>58</v>
      </c>
      <c r="G54" s="16">
        <v>40</v>
      </c>
      <c r="I54" s="16">
        <v>38</v>
      </c>
      <c r="K54" s="16"/>
      <c r="M54" s="16"/>
      <c r="O54" s="16"/>
      <c r="Q54" s="6">
        <f>+D54+F54+H54+J54+L54+N54+P54</f>
        <v>0</v>
      </c>
      <c r="R54" s="6">
        <f>+F54+J54</f>
        <v>0</v>
      </c>
      <c r="S54" s="6">
        <f>+D54+H54</f>
        <v>0</v>
      </c>
      <c r="T54" s="6">
        <f>+P54</f>
        <v>0</v>
      </c>
      <c r="U54" s="6">
        <f>+L54+N54</f>
        <v>0</v>
      </c>
    </row>
    <row r="55" spans="1:21" ht="15">
      <c r="A55" s="3" t="s">
        <v>146</v>
      </c>
      <c r="B55" t="s">
        <v>9</v>
      </c>
      <c r="E55" s="16">
        <v>62</v>
      </c>
      <c r="I55" s="6">
        <v>23</v>
      </c>
      <c r="J55" s="5">
        <v>8</v>
      </c>
      <c r="Q55" s="6">
        <f>+D55+F55+H55+J55+L55+N55+P55</f>
        <v>8</v>
      </c>
      <c r="R55" s="6">
        <f>+F55+J55</f>
        <v>8</v>
      </c>
      <c r="S55" s="6">
        <f>+D55+H55</f>
        <v>0</v>
      </c>
      <c r="T55" s="6">
        <f>+P55</f>
        <v>0</v>
      </c>
      <c r="U55" s="6">
        <f>+L55+N55</f>
        <v>0</v>
      </c>
    </row>
    <row r="56" spans="1:21" ht="15">
      <c r="A56" s="3" t="s">
        <v>48</v>
      </c>
      <c r="B56" t="s">
        <v>5</v>
      </c>
      <c r="C56" s="15">
        <v>10</v>
      </c>
      <c r="D56" s="5">
        <v>26</v>
      </c>
      <c r="E56" s="15">
        <v>15</v>
      </c>
      <c r="F56" s="5">
        <v>16</v>
      </c>
      <c r="G56" s="6">
        <v>4</v>
      </c>
      <c r="H56" s="5">
        <v>50</v>
      </c>
      <c r="I56" s="6">
        <v>16</v>
      </c>
      <c r="J56" s="5">
        <v>15</v>
      </c>
      <c r="K56" s="15">
        <v>3</v>
      </c>
      <c r="L56" s="5">
        <v>60</v>
      </c>
      <c r="M56" s="15">
        <v>5</v>
      </c>
      <c r="N56" s="5">
        <v>45</v>
      </c>
      <c r="O56" s="16" t="s">
        <v>359</v>
      </c>
      <c r="Q56" s="6">
        <f>+D56+F56+H56+J56+L56+N56+P56</f>
        <v>212</v>
      </c>
      <c r="R56" s="6">
        <f>+F56+J56</f>
        <v>31</v>
      </c>
      <c r="S56" s="6">
        <f>+D56+H56</f>
        <v>76</v>
      </c>
      <c r="T56" s="6">
        <f>+P56</f>
        <v>0</v>
      </c>
      <c r="U56" s="6">
        <f>+L56+N56</f>
        <v>105</v>
      </c>
    </row>
    <row r="57" spans="1:21" ht="15">
      <c r="A57" s="25" t="s">
        <v>401</v>
      </c>
      <c r="B57" s="25" t="s">
        <v>8</v>
      </c>
      <c r="K57" s="16">
        <v>41</v>
      </c>
      <c r="M57" s="16" t="s">
        <v>361</v>
      </c>
      <c r="O57" s="16"/>
      <c r="Q57" s="6">
        <f>+D57+F57+H57+J57+L57+N57+P57</f>
        <v>0</v>
      </c>
      <c r="R57" s="6">
        <f>+F57+J57</f>
        <v>0</v>
      </c>
      <c r="S57" s="6">
        <f>+D57+H57</f>
        <v>0</v>
      </c>
      <c r="T57" s="6">
        <f>+P57</f>
        <v>0</v>
      </c>
      <c r="U57" s="6">
        <f>+L57+N57</f>
        <v>0</v>
      </c>
    </row>
    <row r="58" spans="1:21" ht="15">
      <c r="A58" s="8" t="s">
        <v>103</v>
      </c>
      <c r="B58" t="s">
        <v>15</v>
      </c>
      <c r="C58" s="16">
        <v>57</v>
      </c>
      <c r="Q58" s="6">
        <f>+D58+F58+H58+J58+L58+N58+P58</f>
        <v>0</v>
      </c>
      <c r="R58" s="6">
        <f>+F58+J58</f>
        <v>0</v>
      </c>
      <c r="S58" s="6">
        <f>+D58+H58</f>
        <v>0</v>
      </c>
      <c r="T58" s="6">
        <f>+P58</f>
        <v>0</v>
      </c>
      <c r="U58" s="6">
        <f>+L58+N58</f>
        <v>0</v>
      </c>
    </row>
    <row r="59" spans="1:21" ht="15">
      <c r="A59" s="3" t="s">
        <v>59</v>
      </c>
      <c r="B59" t="s">
        <v>8</v>
      </c>
      <c r="C59" s="15">
        <v>25</v>
      </c>
      <c r="D59" s="5">
        <v>6</v>
      </c>
      <c r="E59" s="16">
        <v>49</v>
      </c>
      <c r="G59" s="6">
        <v>13</v>
      </c>
      <c r="H59" s="5">
        <v>20</v>
      </c>
      <c r="I59" s="16" t="s">
        <v>7</v>
      </c>
      <c r="K59" s="15">
        <v>28</v>
      </c>
      <c r="L59" s="5">
        <v>3</v>
      </c>
      <c r="M59" s="15">
        <v>26</v>
      </c>
      <c r="N59" s="5">
        <v>5</v>
      </c>
      <c r="O59" s="16" t="s">
        <v>361</v>
      </c>
      <c r="Q59" s="6">
        <f>+D59+F59+H59+J59+L59+N59+P59</f>
        <v>34</v>
      </c>
      <c r="R59" s="6">
        <f>+F59+J59</f>
        <v>0</v>
      </c>
      <c r="S59" s="6">
        <f>+D59+H59</f>
        <v>26</v>
      </c>
      <c r="T59" s="6">
        <f>+P59</f>
        <v>0</v>
      </c>
      <c r="U59" s="6">
        <f>+L59+N59</f>
        <v>8</v>
      </c>
    </row>
    <row r="60" spans="1:21" ht="15">
      <c r="A60" s="3" t="s">
        <v>170</v>
      </c>
      <c r="B60" t="s">
        <v>132</v>
      </c>
      <c r="E60" s="16" t="s">
        <v>7</v>
      </c>
      <c r="I60" s="7"/>
      <c r="K60" s="7"/>
      <c r="M60" s="7"/>
      <c r="O60" s="7"/>
      <c r="Q60" s="6">
        <f>+D60+F60+H60+J60+L60+N60+P60</f>
        <v>0</v>
      </c>
      <c r="R60" s="6">
        <f>+F60+J60</f>
        <v>0</v>
      </c>
      <c r="S60" s="6">
        <f>+D60+H60</f>
        <v>0</v>
      </c>
      <c r="T60" s="6">
        <f>+P60</f>
        <v>0</v>
      </c>
      <c r="U60" s="6">
        <f>+L60+N60</f>
        <v>0</v>
      </c>
    </row>
    <row r="61" spans="1:21" ht="15">
      <c r="A61" s="25" t="s">
        <v>351</v>
      </c>
      <c r="B61" t="s">
        <v>16</v>
      </c>
      <c r="G61" s="16">
        <v>50</v>
      </c>
      <c r="I61" s="16">
        <v>50</v>
      </c>
      <c r="K61" s="16"/>
      <c r="M61" s="16"/>
      <c r="O61" s="16"/>
      <c r="Q61" s="6">
        <f>+D61+F61+H61+J61+L61+N61+P61</f>
        <v>0</v>
      </c>
      <c r="R61" s="6">
        <f>+F61+J61</f>
        <v>0</v>
      </c>
      <c r="S61" s="6">
        <f>+D61+H61</f>
        <v>0</v>
      </c>
      <c r="T61" s="6">
        <f>+P61</f>
        <v>0</v>
      </c>
      <c r="U61" s="6">
        <f>+L61+N61</f>
        <v>0</v>
      </c>
    </row>
    <row r="62" spans="1:21" ht="15">
      <c r="A62" s="3" t="s">
        <v>94</v>
      </c>
      <c r="B62" t="s">
        <v>3</v>
      </c>
      <c r="C62" s="16" t="s">
        <v>7</v>
      </c>
      <c r="E62" s="16">
        <v>34</v>
      </c>
      <c r="I62" s="6">
        <v>9</v>
      </c>
      <c r="J62" s="5">
        <v>29</v>
      </c>
      <c r="Q62" s="6">
        <f>+D62+F62+H62+J62+L62+N62+P62</f>
        <v>29</v>
      </c>
      <c r="R62" s="6">
        <f>+F62+J62</f>
        <v>29</v>
      </c>
      <c r="S62" s="6">
        <f>+D62+H62</f>
        <v>0</v>
      </c>
      <c r="T62" s="6">
        <f>+P62</f>
        <v>0</v>
      </c>
      <c r="U62" s="6">
        <f>+L62+N62</f>
        <v>0</v>
      </c>
    </row>
    <row r="63" spans="1:21" ht="15">
      <c r="A63" s="3" t="s">
        <v>101</v>
      </c>
      <c r="B63" t="s">
        <v>16</v>
      </c>
      <c r="C63" s="16">
        <v>46</v>
      </c>
      <c r="E63" s="16" t="s">
        <v>7</v>
      </c>
      <c r="Q63" s="6">
        <f>+D63+F63+H63+J63+L63+N63+P63</f>
        <v>0</v>
      </c>
      <c r="R63" s="6">
        <f>+F63+J63</f>
        <v>0</v>
      </c>
      <c r="S63" s="6">
        <f>+D63+H63</f>
        <v>0</v>
      </c>
      <c r="T63" s="6">
        <f>+P63</f>
        <v>0</v>
      </c>
      <c r="U63" s="6">
        <f>+L63+N63</f>
        <v>0</v>
      </c>
    </row>
    <row r="64" spans="1:21" ht="15">
      <c r="A64" s="3" t="s">
        <v>83</v>
      </c>
      <c r="B64" t="s">
        <v>3</v>
      </c>
      <c r="C64" s="15">
        <v>24</v>
      </c>
      <c r="D64" s="5">
        <v>7</v>
      </c>
      <c r="G64" s="6">
        <v>19</v>
      </c>
      <c r="H64" s="5">
        <v>12</v>
      </c>
      <c r="I64" s="7"/>
      <c r="K64" s="7"/>
      <c r="M64" s="7"/>
      <c r="O64" s="7"/>
      <c r="Q64" s="6">
        <f>+D64+F64+H64+J64+L64+N64+P64</f>
        <v>19</v>
      </c>
      <c r="R64" s="6">
        <f>+F64+J64</f>
        <v>0</v>
      </c>
      <c r="S64" s="6">
        <f>+D64+H64</f>
        <v>19</v>
      </c>
      <c r="T64" s="6">
        <f>+P64</f>
        <v>0</v>
      </c>
      <c r="U64" s="6">
        <f>+L64+N64</f>
        <v>0</v>
      </c>
    </row>
    <row r="65" spans="1:21" ht="15">
      <c r="A65" s="3" t="s">
        <v>104</v>
      </c>
      <c r="B65" t="s">
        <v>8</v>
      </c>
      <c r="C65" s="16">
        <v>55</v>
      </c>
      <c r="E65" s="16">
        <v>42</v>
      </c>
      <c r="I65" s="6">
        <v>18</v>
      </c>
      <c r="J65" s="5">
        <v>13</v>
      </c>
      <c r="Q65" s="6">
        <f>+D65+F65+H65+J65+L65+N65+P65</f>
        <v>13</v>
      </c>
      <c r="R65" s="6">
        <f>+F65+J65</f>
        <v>13</v>
      </c>
      <c r="S65" s="6">
        <f>+D65+H65</f>
        <v>0</v>
      </c>
      <c r="T65" s="6">
        <f>+P65</f>
        <v>0</v>
      </c>
      <c r="U65" s="6">
        <f>+L65+N65</f>
        <v>0</v>
      </c>
    </row>
    <row r="66" spans="1:21" ht="15">
      <c r="A66" s="3" t="s">
        <v>74</v>
      </c>
      <c r="B66" t="s">
        <v>5</v>
      </c>
      <c r="C66" s="16">
        <v>32</v>
      </c>
      <c r="E66" s="15">
        <v>5</v>
      </c>
      <c r="F66" s="5">
        <v>45</v>
      </c>
      <c r="G66" s="6">
        <v>7</v>
      </c>
      <c r="H66" s="5">
        <v>36</v>
      </c>
      <c r="I66" s="6">
        <v>5</v>
      </c>
      <c r="J66" s="5">
        <v>45</v>
      </c>
      <c r="Q66" s="6">
        <f>+D66+F66+H66+J66+L66+N66+P66</f>
        <v>126</v>
      </c>
      <c r="R66" s="6">
        <f>+F66+J66</f>
        <v>90</v>
      </c>
      <c r="S66" s="6">
        <f>+D66+H66</f>
        <v>36</v>
      </c>
      <c r="T66" s="6">
        <f>+P66</f>
        <v>0</v>
      </c>
      <c r="U66" s="6">
        <f>+L66+N66</f>
        <v>0</v>
      </c>
    </row>
    <row r="67" spans="1:21" ht="15">
      <c r="A67" s="3" t="s">
        <v>40</v>
      </c>
      <c r="B67" t="s">
        <v>13</v>
      </c>
      <c r="C67" s="15">
        <v>2</v>
      </c>
      <c r="D67" s="5">
        <v>80</v>
      </c>
      <c r="E67" s="15">
        <v>25</v>
      </c>
      <c r="F67" s="5">
        <v>6</v>
      </c>
      <c r="G67" s="6">
        <v>3</v>
      </c>
      <c r="H67" s="5">
        <v>60</v>
      </c>
      <c r="I67" s="6">
        <v>13</v>
      </c>
      <c r="J67" s="5">
        <v>20</v>
      </c>
      <c r="Q67" s="6">
        <f>+D67+F67+H67+J67+L67+N67+P67</f>
        <v>166</v>
      </c>
      <c r="R67" s="6">
        <f>+F67+J67</f>
        <v>26</v>
      </c>
      <c r="S67" s="6">
        <f>+D67+H67</f>
        <v>140</v>
      </c>
      <c r="T67" s="6">
        <f>+P67</f>
        <v>0</v>
      </c>
      <c r="U67" s="6">
        <f>+L67+N67</f>
        <v>0</v>
      </c>
    </row>
    <row r="68" spans="1:21" ht="15">
      <c r="A68" s="23" t="s">
        <v>370</v>
      </c>
      <c r="B68" t="s">
        <v>2</v>
      </c>
      <c r="I68" s="16" t="s">
        <v>7</v>
      </c>
      <c r="K68" s="16"/>
      <c r="M68" s="16"/>
      <c r="O68" s="16"/>
      <c r="Q68" s="6">
        <f>+D68+F68+H68+J68+L68+N68+P68</f>
        <v>0</v>
      </c>
      <c r="R68" s="6">
        <f>+F68+J68</f>
        <v>0</v>
      </c>
      <c r="S68" s="6">
        <f>+D68+H68</f>
        <v>0</v>
      </c>
      <c r="T68" s="6">
        <f>+P68</f>
        <v>0</v>
      </c>
      <c r="U68" s="6">
        <f>+L68+N68</f>
        <v>0</v>
      </c>
    </row>
    <row r="69" spans="1:21" ht="15">
      <c r="A69" t="s">
        <v>150</v>
      </c>
      <c r="B69" t="s">
        <v>13</v>
      </c>
      <c r="E69" s="15">
        <v>23</v>
      </c>
      <c r="F69" s="5">
        <v>8</v>
      </c>
      <c r="I69" s="16" t="s">
        <v>382</v>
      </c>
      <c r="K69" s="16"/>
      <c r="M69" s="16"/>
      <c r="O69" s="16"/>
      <c r="Q69" s="6">
        <f>+D69+F69+H69+J69+L69+N69+P69</f>
        <v>8</v>
      </c>
      <c r="R69" s="6">
        <f>+F69+J69</f>
        <v>8</v>
      </c>
      <c r="S69" s="6">
        <f>+D69+H69</f>
        <v>0</v>
      </c>
      <c r="T69" s="6">
        <f>+P69</f>
        <v>0</v>
      </c>
      <c r="U69" s="6">
        <f>+L69+N69</f>
        <v>0</v>
      </c>
    </row>
    <row r="70" spans="1:21" ht="15">
      <c r="A70" s="23" t="s">
        <v>369</v>
      </c>
      <c r="B70" t="s">
        <v>9</v>
      </c>
      <c r="I70" s="16" t="s">
        <v>7</v>
      </c>
      <c r="K70" s="16"/>
      <c r="M70" s="16"/>
      <c r="O70" s="16"/>
      <c r="Q70" s="6">
        <f>+D70+F70+H70+J70+L70+N70+P70</f>
        <v>0</v>
      </c>
      <c r="R70" s="6">
        <f>+F70+J70</f>
        <v>0</v>
      </c>
      <c r="S70" s="6">
        <f>+D70+H70</f>
        <v>0</v>
      </c>
      <c r="T70" s="6">
        <f>+P70</f>
        <v>0</v>
      </c>
      <c r="U70" s="6">
        <f>+L70+N70</f>
        <v>0</v>
      </c>
    </row>
    <row r="71" spans="1:21" ht="15">
      <c r="A71" s="23" t="s">
        <v>389</v>
      </c>
      <c r="B71" s="25" t="s">
        <v>9</v>
      </c>
      <c r="K71" s="16" t="s">
        <v>361</v>
      </c>
      <c r="M71" s="16">
        <v>45</v>
      </c>
      <c r="O71" s="16"/>
      <c r="Q71" s="6">
        <f>+D71+F71+H71+J71+L71+N71+P71</f>
        <v>0</v>
      </c>
      <c r="R71" s="6">
        <f>+F71+J71</f>
        <v>0</v>
      </c>
      <c r="S71" s="6">
        <f>+D71+H71</f>
        <v>0</v>
      </c>
      <c r="T71" s="6">
        <f>+P71</f>
        <v>0</v>
      </c>
      <c r="U71" s="6">
        <f>+L71+N71</f>
        <v>0</v>
      </c>
    </row>
    <row r="72" spans="1:21" ht="15">
      <c r="A72" s="3" t="s">
        <v>69</v>
      </c>
      <c r="B72" t="s">
        <v>1</v>
      </c>
      <c r="C72" s="16" t="s">
        <v>7</v>
      </c>
      <c r="I72" s="7"/>
      <c r="K72" s="15">
        <v>16</v>
      </c>
      <c r="L72" s="5">
        <v>15</v>
      </c>
      <c r="M72" s="15">
        <v>20</v>
      </c>
      <c r="N72" s="5">
        <v>11</v>
      </c>
      <c r="O72" s="16" t="s">
        <v>361</v>
      </c>
      <c r="Q72" s="6">
        <f>+D72+F72+H72+J72+L72+N72+P72</f>
        <v>26</v>
      </c>
      <c r="R72" s="6">
        <f>+F72+J72</f>
        <v>0</v>
      </c>
      <c r="S72" s="6">
        <f>+D72+H72</f>
        <v>0</v>
      </c>
      <c r="T72" s="6">
        <f>+P72</f>
        <v>0</v>
      </c>
      <c r="U72" s="6">
        <f>+L72+N72</f>
        <v>26</v>
      </c>
    </row>
    <row r="73" spans="1:21" ht="15">
      <c r="A73" s="25" t="s">
        <v>410</v>
      </c>
      <c r="B73" s="25" t="s">
        <v>9</v>
      </c>
      <c r="K73" s="16">
        <v>39</v>
      </c>
      <c r="M73" s="16">
        <v>43</v>
      </c>
      <c r="O73" s="16">
        <v>33</v>
      </c>
      <c r="Q73" s="6">
        <f>+D73+F73+H73+J73+L73+N73+P73</f>
        <v>0</v>
      </c>
      <c r="R73" s="6">
        <f>+F73+J73</f>
        <v>0</v>
      </c>
      <c r="S73" s="6">
        <f>+D73+H73</f>
        <v>0</v>
      </c>
      <c r="T73" s="6">
        <f>+P73</f>
        <v>0</v>
      </c>
      <c r="U73" s="6">
        <f>+L73+N73</f>
        <v>0</v>
      </c>
    </row>
    <row r="74" spans="1:21" ht="15">
      <c r="A74" s="25" t="s">
        <v>352</v>
      </c>
      <c r="B74" t="s">
        <v>347</v>
      </c>
      <c r="E74" s="4"/>
      <c r="G74" s="16">
        <v>52</v>
      </c>
      <c r="I74" s="16">
        <v>54</v>
      </c>
      <c r="K74" s="16"/>
      <c r="M74" s="16"/>
      <c r="O74" s="16"/>
      <c r="Q74" s="6">
        <f>+D74+F74+H74+J74+L74+N74+P74</f>
        <v>0</v>
      </c>
      <c r="R74" s="6">
        <f>+F74+J74</f>
        <v>0</v>
      </c>
      <c r="S74" s="6">
        <f>+D74+H74</f>
        <v>0</v>
      </c>
      <c r="T74" s="6">
        <f>+P74</f>
        <v>0</v>
      </c>
      <c r="U74" s="6">
        <f>+L74+N74</f>
        <v>0</v>
      </c>
    </row>
    <row r="75" spans="1:21" ht="15">
      <c r="A75" s="3" t="s">
        <v>166</v>
      </c>
      <c r="B75" t="s">
        <v>14</v>
      </c>
      <c r="E75" s="16">
        <v>55</v>
      </c>
      <c r="I75" s="16" t="s">
        <v>7</v>
      </c>
      <c r="K75" s="16"/>
      <c r="M75" s="16"/>
      <c r="O75" s="16"/>
      <c r="Q75" s="6">
        <f>+D75+F75+H75+J75+L75+N75+P75</f>
        <v>0</v>
      </c>
      <c r="R75" s="6">
        <f>+F75+J75</f>
        <v>0</v>
      </c>
      <c r="S75" s="6">
        <f>+D75+H75</f>
        <v>0</v>
      </c>
      <c r="T75" s="6">
        <f>+P75</f>
        <v>0</v>
      </c>
      <c r="U75" s="6">
        <f>+L75+N75</f>
        <v>0</v>
      </c>
    </row>
    <row r="76" spans="1:21" ht="15">
      <c r="A76" s="3" t="s">
        <v>141</v>
      </c>
      <c r="B76" t="s">
        <v>129</v>
      </c>
      <c r="E76" s="16">
        <v>40</v>
      </c>
      <c r="I76" s="16" t="s">
        <v>7</v>
      </c>
      <c r="K76" s="16"/>
      <c r="M76" s="16"/>
      <c r="O76" s="16"/>
      <c r="Q76" s="6">
        <f>+D76+F76+H76+J76+L76+N76+P76</f>
        <v>0</v>
      </c>
      <c r="R76" s="6">
        <f>+F76+J76</f>
        <v>0</v>
      </c>
      <c r="S76" s="6">
        <f>+D76+H76</f>
        <v>0</v>
      </c>
      <c r="T76" s="6">
        <f>+P76</f>
        <v>0</v>
      </c>
      <c r="U76" s="6">
        <f>+L76+N76</f>
        <v>0</v>
      </c>
    </row>
    <row r="77" spans="1:21" ht="15">
      <c r="A77" s="25" t="s">
        <v>409</v>
      </c>
      <c r="B77" s="25" t="s">
        <v>8</v>
      </c>
      <c r="K77" s="15">
        <v>23</v>
      </c>
      <c r="L77" s="5">
        <v>8</v>
      </c>
      <c r="M77" s="16" t="s">
        <v>361</v>
      </c>
      <c r="O77" s="6">
        <v>30</v>
      </c>
      <c r="P77" s="5">
        <v>1</v>
      </c>
      <c r="Q77" s="6">
        <f>+D77+F77+H77+J77+L77+N77+P77</f>
        <v>9</v>
      </c>
      <c r="R77" s="6">
        <f>+F77+J77</f>
        <v>0</v>
      </c>
      <c r="S77" s="6">
        <f>+D77+H77</f>
        <v>0</v>
      </c>
      <c r="T77" s="6">
        <f>+P77</f>
        <v>1</v>
      </c>
      <c r="U77" s="6">
        <f>+L77+N77</f>
        <v>8</v>
      </c>
    </row>
    <row r="78" spans="1:21" ht="15">
      <c r="A78" s="3" t="s">
        <v>176</v>
      </c>
      <c r="B78" t="s">
        <v>17</v>
      </c>
      <c r="C78" s="16" t="s">
        <v>7</v>
      </c>
      <c r="E78" s="16">
        <v>59</v>
      </c>
      <c r="Q78" s="6">
        <f>+D78+F78+H78+J78+L78+N78+P78</f>
        <v>0</v>
      </c>
      <c r="R78" s="6">
        <f>+F78+J78</f>
        <v>0</v>
      </c>
      <c r="S78" s="6">
        <f>+D78+H78</f>
        <v>0</v>
      </c>
      <c r="T78" s="6">
        <f>+P78</f>
        <v>0</v>
      </c>
      <c r="U78" s="6">
        <f>+L78+N78</f>
        <v>0</v>
      </c>
    </row>
    <row r="79" spans="1:21" ht="15">
      <c r="A79" s="3" t="s">
        <v>51</v>
      </c>
      <c r="B79" t="s">
        <v>10</v>
      </c>
      <c r="C79" s="15" t="s">
        <v>19</v>
      </c>
      <c r="Q79" s="6">
        <f>+D79+F79+H79+J79+L79+N79+P79</f>
        <v>0</v>
      </c>
      <c r="R79" s="6">
        <f>+F79+J79</f>
        <v>0</v>
      </c>
      <c r="S79" s="6">
        <f>+D79+H79</f>
        <v>0</v>
      </c>
      <c r="T79" s="6">
        <f>+P79</f>
        <v>0</v>
      </c>
      <c r="U79" s="6">
        <f>+L79+N79</f>
        <v>0</v>
      </c>
    </row>
    <row r="80" spans="1:21" ht="15">
      <c r="A80" s="23" t="s">
        <v>371</v>
      </c>
      <c r="B80" t="s">
        <v>188</v>
      </c>
      <c r="I80" s="16">
        <v>53</v>
      </c>
      <c r="K80" s="16"/>
      <c r="M80" s="16"/>
      <c r="O80" s="16"/>
      <c r="Q80" s="6">
        <f>+D80+F80+H80+J80+L80+N80+P80</f>
        <v>0</v>
      </c>
      <c r="R80" s="6">
        <f>+F80+J80</f>
        <v>0</v>
      </c>
      <c r="S80" s="6">
        <f>+D80+H80</f>
        <v>0</v>
      </c>
      <c r="T80" s="6">
        <f>+P80</f>
        <v>0</v>
      </c>
      <c r="U80" s="6">
        <f>+L80+N80</f>
        <v>0</v>
      </c>
    </row>
    <row r="81" spans="1:21" ht="15">
      <c r="A81" s="3" t="s">
        <v>52</v>
      </c>
      <c r="B81" t="s">
        <v>5</v>
      </c>
      <c r="C81" s="15">
        <v>15</v>
      </c>
      <c r="D81" s="5">
        <v>16</v>
      </c>
      <c r="E81" s="15">
        <v>8</v>
      </c>
      <c r="F81" s="5">
        <v>32</v>
      </c>
      <c r="G81" s="6">
        <v>23</v>
      </c>
      <c r="H81" s="5">
        <v>8</v>
      </c>
      <c r="I81" s="16" t="s">
        <v>7</v>
      </c>
      <c r="K81" s="16"/>
      <c r="M81" s="16"/>
      <c r="O81" s="16"/>
      <c r="Q81" s="6">
        <f>+D81+F81+H81+J81+L81+N81+P81</f>
        <v>56</v>
      </c>
      <c r="R81" s="6">
        <f>+F81+J81</f>
        <v>32</v>
      </c>
      <c r="S81" s="6">
        <f>+D81+H81</f>
        <v>24</v>
      </c>
      <c r="T81" s="6">
        <f>+P81</f>
        <v>0</v>
      </c>
      <c r="U81" s="6">
        <f>+L81+N81</f>
        <v>0</v>
      </c>
    </row>
    <row r="82" spans="1:21" ht="15">
      <c r="A82" s="3" t="s">
        <v>102</v>
      </c>
      <c r="B82" t="s">
        <v>16</v>
      </c>
      <c r="C82" s="16">
        <v>58</v>
      </c>
      <c r="G82" s="16">
        <v>41</v>
      </c>
      <c r="I82" s="16" t="s">
        <v>7</v>
      </c>
      <c r="K82" s="16"/>
      <c r="M82" s="16"/>
      <c r="O82" s="16"/>
      <c r="Q82" s="6">
        <f>+D82+F82+H82+J82+L82+N82+P82</f>
        <v>0</v>
      </c>
      <c r="R82" s="6">
        <f>+F82+J82</f>
        <v>0</v>
      </c>
      <c r="S82" s="6">
        <f>+D82+H82</f>
        <v>0</v>
      </c>
      <c r="T82" s="6">
        <f>+P82</f>
        <v>0</v>
      </c>
      <c r="U82" s="6">
        <f>+L82+N82</f>
        <v>0</v>
      </c>
    </row>
    <row r="83" spans="1:21" ht="15">
      <c r="A83" s="3" t="s">
        <v>82</v>
      </c>
      <c r="B83" t="s">
        <v>3</v>
      </c>
      <c r="C83" s="16">
        <v>52</v>
      </c>
      <c r="G83" s="6">
        <v>20</v>
      </c>
      <c r="H83" s="5">
        <v>11</v>
      </c>
      <c r="I83" s="7"/>
      <c r="K83" s="16">
        <v>37</v>
      </c>
      <c r="M83" s="16">
        <v>35</v>
      </c>
      <c r="O83" s="6">
        <v>12</v>
      </c>
      <c r="P83" s="5">
        <v>22</v>
      </c>
      <c r="Q83" s="6">
        <f>+D83+F83+H83+J83+L83+N83+P83</f>
        <v>33</v>
      </c>
      <c r="R83" s="6">
        <f>+F83+J83</f>
        <v>0</v>
      </c>
      <c r="S83" s="6">
        <f>+D83+H83</f>
        <v>11</v>
      </c>
      <c r="T83" s="6">
        <f>+P83</f>
        <v>22</v>
      </c>
      <c r="U83" s="6">
        <f>+L83+N83</f>
        <v>0</v>
      </c>
    </row>
    <row r="84" spans="1:21" ht="15">
      <c r="A84" s="23" t="s">
        <v>388</v>
      </c>
      <c r="B84" s="25" t="s">
        <v>14</v>
      </c>
      <c r="K84" s="16">
        <v>52</v>
      </c>
      <c r="M84" s="16">
        <v>46</v>
      </c>
      <c r="O84" s="16" t="s">
        <v>359</v>
      </c>
      <c r="Q84" s="6">
        <f>+D84+F84+H84+J84+L84+N84+P84</f>
        <v>0</v>
      </c>
      <c r="R84" s="6">
        <f>+F84+J84</f>
        <v>0</v>
      </c>
      <c r="S84" s="6">
        <f>+D84+H84</f>
        <v>0</v>
      </c>
      <c r="T84" s="6">
        <f>+P84</f>
        <v>0</v>
      </c>
      <c r="U84" s="6">
        <f>+L84+N84</f>
        <v>0</v>
      </c>
    </row>
    <row r="85" spans="1:21" ht="15">
      <c r="A85" s="3" t="s">
        <v>63</v>
      </c>
      <c r="B85" t="s">
        <v>5</v>
      </c>
      <c r="C85" s="15">
        <v>19</v>
      </c>
      <c r="D85" s="5">
        <v>12</v>
      </c>
      <c r="E85" s="4"/>
      <c r="G85" s="6">
        <v>22</v>
      </c>
      <c r="H85" s="5">
        <v>9</v>
      </c>
      <c r="Q85" s="6">
        <f>+D85+F85+H85+J85+L85+N85+P85</f>
        <v>21</v>
      </c>
      <c r="R85" s="6">
        <f>+F85+J85</f>
        <v>0</v>
      </c>
      <c r="S85" s="6">
        <f>+D85+H85</f>
        <v>21</v>
      </c>
      <c r="T85" s="6">
        <f>+P85</f>
        <v>0</v>
      </c>
      <c r="U85" s="6">
        <f>+L85+N85</f>
        <v>0</v>
      </c>
    </row>
    <row r="86" spans="1:21" ht="15">
      <c r="A86" s="25" t="s">
        <v>421</v>
      </c>
      <c r="B86" s="25" t="s">
        <v>4</v>
      </c>
      <c r="K86" s="16">
        <v>54</v>
      </c>
      <c r="M86" s="16">
        <v>47</v>
      </c>
      <c r="O86" s="16"/>
      <c r="Q86" s="6">
        <f>+D86+F86+H86+J86+L86+N86+P86</f>
        <v>0</v>
      </c>
      <c r="R86" s="6">
        <f>+F86+J86</f>
        <v>0</v>
      </c>
      <c r="S86" s="6">
        <f>+D86+H86</f>
        <v>0</v>
      </c>
      <c r="T86" s="6">
        <f>+P86</f>
        <v>0</v>
      </c>
      <c r="U86" s="6">
        <f>+L86+N86</f>
        <v>0</v>
      </c>
    </row>
    <row r="87" spans="1:21" ht="15">
      <c r="A87" s="25" t="s">
        <v>368</v>
      </c>
      <c r="B87" t="s">
        <v>4</v>
      </c>
      <c r="I87" s="16">
        <v>51</v>
      </c>
      <c r="K87" s="16"/>
      <c r="M87" s="16"/>
      <c r="O87" s="16"/>
      <c r="Q87" s="6">
        <f>+D87+F87+H87+J87+L87+N87+P87</f>
        <v>0</v>
      </c>
      <c r="R87" s="6">
        <f>+F87+J87</f>
        <v>0</v>
      </c>
      <c r="S87" s="6">
        <f>+D87+H87</f>
        <v>0</v>
      </c>
      <c r="T87" s="6">
        <f>+P87</f>
        <v>0</v>
      </c>
      <c r="U87" s="6">
        <f>+L87+N87</f>
        <v>0</v>
      </c>
    </row>
    <row r="88" spans="1:21" ht="15">
      <c r="A88" s="3" t="s">
        <v>98</v>
      </c>
      <c r="B88" t="s">
        <v>18</v>
      </c>
      <c r="C88" s="16" t="s">
        <v>7</v>
      </c>
      <c r="E88" s="16">
        <v>52</v>
      </c>
      <c r="G88" s="16" t="s">
        <v>272</v>
      </c>
      <c r="I88" s="6" t="s">
        <v>19</v>
      </c>
      <c r="Q88" s="6">
        <f>+D88+F88+H88+J88+L88+N88+P88</f>
        <v>0</v>
      </c>
      <c r="R88" s="6">
        <f>+F88+J88</f>
        <v>0</v>
      </c>
      <c r="S88" s="6">
        <f>+D88+H88</f>
        <v>0</v>
      </c>
      <c r="T88" s="6">
        <f>+P88</f>
        <v>0</v>
      </c>
      <c r="U88" s="6">
        <f>+L88+N88</f>
        <v>0</v>
      </c>
    </row>
    <row r="89" spans="1:21" ht="15">
      <c r="A89" s="3" t="s">
        <v>78</v>
      </c>
      <c r="B89" t="s">
        <v>3</v>
      </c>
      <c r="C89" s="15">
        <v>22</v>
      </c>
      <c r="D89" s="5">
        <v>9</v>
      </c>
      <c r="G89" s="16">
        <v>31</v>
      </c>
      <c r="K89" s="15">
        <v>30</v>
      </c>
      <c r="L89" s="5">
        <v>1</v>
      </c>
      <c r="M89" s="15">
        <v>30</v>
      </c>
      <c r="N89" s="5">
        <v>1</v>
      </c>
      <c r="O89" s="6">
        <v>8</v>
      </c>
      <c r="P89" s="5">
        <v>32</v>
      </c>
      <c r="Q89" s="6">
        <f>+D89+F89+H89+J89+L89+N89+P89</f>
        <v>43</v>
      </c>
      <c r="R89" s="6">
        <f>+F89+J89</f>
        <v>0</v>
      </c>
      <c r="S89" s="6">
        <f>+D89+H89</f>
        <v>9</v>
      </c>
      <c r="T89" s="6">
        <f>+P89</f>
        <v>32</v>
      </c>
      <c r="U89" s="6">
        <f>+L89+N89</f>
        <v>2</v>
      </c>
    </row>
    <row r="90" spans="1:21" ht="15">
      <c r="A90" s="3" t="s">
        <v>71</v>
      </c>
      <c r="B90" t="s">
        <v>15</v>
      </c>
      <c r="C90" s="16">
        <v>38</v>
      </c>
      <c r="E90" s="16">
        <v>39</v>
      </c>
      <c r="G90" s="16">
        <v>44</v>
      </c>
      <c r="I90" s="7"/>
      <c r="K90" s="7"/>
      <c r="M90" s="7"/>
      <c r="O90" s="7"/>
      <c r="Q90" s="6">
        <f>+D90+F90+H90+J90+L90+N90+P90</f>
        <v>0</v>
      </c>
      <c r="R90" s="6">
        <f>+F90+J90</f>
        <v>0</v>
      </c>
      <c r="S90" s="6">
        <f>+D90+H90</f>
        <v>0</v>
      </c>
      <c r="T90" s="6">
        <f>+P90</f>
        <v>0</v>
      </c>
      <c r="U90" s="6">
        <f>+L90+N90</f>
        <v>0</v>
      </c>
    </row>
    <row r="91" spans="1:21" ht="15">
      <c r="A91" s="25" t="s">
        <v>405</v>
      </c>
      <c r="B91" s="25" t="s">
        <v>5</v>
      </c>
      <c r="K91" s="16">
        <v>37</v>
      </c>
      <c r="M91" s="16">
        <v>38</v>
      </c>
      <c r="O91" s="6">
        <v>28</v>
      </c>
      <c r="P91" s="5">
        <v>3</v>
      </c>
      <c r="Q91" s="6">
        <f>+D91+F91+H91+J91+L91+N91+P91</f>
        <v>3</v>
      </c>
      <c r="R91" s="6">
        <f>+F91+J91</f>
        <v>0</v>
      </c>
      <c r="S91" s="6">
        <f>+D91+H91</f>
        <v>0</v>
      </c>
      <c r="T91" s="6">
        <f>+P91</f>
        <v>3</v>
      </c>
      <c r="U91" s="6">
        <f>+L91+N91</f>
        <v>0</v>
      </c>
    </row>
    <row r="92" spans="1:21" ht="15">
      <c r="A92" s="3" t="s">
        <v>56</v>
      </c>
      <c r="B92" t="s">
        <v>11</v>
      </c>
      <c r="C92" s="15">
        <v>12</v>
      </c>
      <c r="D92" s="5">
        <v>22</v>
      </c>
      <c r="E92" s="4"/>
      <c r="G92" s="6">
        <v>8</v>
      </c>
      <c r="H92" s="5">
        <v>32</v>
      </c>
      <c r="I92" s="16" t="s">
        <v>7</v>
      </c>
      <c r="K92" s="15">
        <v>4</v>
      </c>
      <c r="L92" s="5">
        <v>50</v>
      </c>
      <c r="M92" s="15">
        <v>6</v>
      </c>
      <c r="N92" s="5">
        <v>40</v>
      </c>
      <c r="O92" s="6">
        <v>3</v>
      </c>
      <c r="P92" s="5">
        <v>60</v>
      </c>
      <c r="Q92" s="6">
        <f>+D92+F92+H92+J92+L92+N92+P92</f>
        <v>204</v>
      </c>
      <c r="R92" s="6">
        <f>+F92+J92</f>
        <v>0</v>
      </c>
      <c r="S92" s="6">
        <f>+D92+H92</f>
        <v>54</v>
      </c>
      <c r="T92" s="6">
        <f>+P92</f>
        <v>60</v>
      </c>
      <c r="U92" s="6">
        <f>+L92+N92</f>
        <v>90</v>
      </c>
    </row>
    <row r="93" spans="1:21" ht="15">
      <c r="A93" s="25" t="s">
        <v>413</v>
      </c>
      <c r="B93" s="25" t="s">
        <v>1</v>
      </c>
      <c r="K93" s="15">
        <v>19</v>
      </c>
      <c r="L93" s="5">
        <v>12</v>
      </c>
      <c r="M93" s="15">
        <v>13</v>
      </c>
      <c r="N93" s="5">
        <v>20</v>
      </c>
      <c r="O93" s="6">
        <v>15</v>
      </c>
      <c r="P93" s="5">
        <v>16</v>
      </c>
      <c r="Q93" s="6">
        <f>+D93+F93+H93+J93+L93+N93+P93</f>
        <v>48</v>
      </c>
      <c r="R93" s="6">
        <f>+F93+J93</f>
        <v>0</v>
      </c>
      <c r="S93" s="6">
        <f>+D93+H93</f>
        <v>0</v>
      </c>
      <c r="T93" s="6">
        <f>+P93</f>
        <v>16</v>
      </c>
      <c r="U93" s="6">
        <f>+L93+N93</f>
        <v>32</v>
      </c>
    </row>
    <row r="94" spans="1:21" ht="15">
      <c r="A94" s="3" t="s">
        <v>62</v>
      </c>
      <c r="B94" t="s">
        <v>1</v>
      </c>
      <c r="C94" s="15">
        <v>9</v>
      </c>
      <c r="D94" s="5">
        <v>29</v>
      </c>
      <c r="E94" s="15">
        <v>14</v>
      </c>
      <c r="F94" s="5">
        <v>18</v>
      </c>
      <c r="G94" s="6">
        <v>11</v>
      </c>
      <c r="H94" s="5">
        <v>24</v>
      </c>
      <c r="I94" s="6" t="s">
        <v>19</v>
      </c>
      <c r="Q94" s="6">
        <f>+D94+F94+H94+J94+L94+N94+P94</f>
        <v>71</v>
      </c>
      <c r="R94" s="6">
        <f>+F94+J94</f>
        <v>18</v>
      </c>
      <c r="S94" s="6">
        <f>+D94+H94</f>
        <v>53</v>
      </c>
      <c r="T94" s="6">
        <f>+P94</f>
        <v>0</v>
      </c>
      <c r="U94" s="6">
        <f>+L94+N94</f>
        <v>0</v>
      </c>
    </row>
    <row r="95" spans="1:21" ht="15">
      <c r="A95" s="3" t="s">
        <v>91</v>
      </c>
      <c r="B95" t="s">
        <v>10</v>
      </c>
      <c r="C95" s="16">
        <v>44</v>
      </c>
      <c r="G95" s="7"/>
      <c r="I95" s="7"/>
      <c r="K95" s="15">
        <v>13</v>
      </c>
      <c r="L95" s="5">
        <v>20</v>
      </c>
      <c r="M95" s="16" t="s">
        <v>361</v>
      </c>
      <c r="O95" s="6">
        <v>17</v>
      </c>
      <c r="P95" s="5">
        <v>14</v>
      </c>
      <c r="Q95" s="6">
        <f>+D95+F95+H95+J95+L95+N95+P95</f>
        <v>34</v>
      </c>
      <c r="R95" s="6">
        <f>+F95+J95</f>
        <v>0</v>
      </c>
      <c r="S95" s="6">
        <f>+D95+H95</f>
        <v>0</v>
      </c>
      <c r="T95" s="6">
        <f>+P95</f>
        <v>14</v>
      </c>
      <c r="U95" s="6">
        <f>+L95+N95</f>
        <v>20</v>
      </c>
    </row>
    <row r="96" spans="1:21" ht="15">
      <c r="A96" s="25" t="s">
        <v>406</v>
      </c>
      <c r="B96" s="25" t="s">
        <v>11</v>
      </c>
      <c r="K96" s="15">
        <v>27</v>
      </c>
      <c r="L96" s="5">
        <v>4</v>
      </c>
      <c r="M96" s="15">
        <v>14</v>
      </c>
      <c r="N96" s="5">
        <v>18</v>
      </c>
      <c r="O96" s="16">
        <v>31</v>
      </c>
      <c r="Q96" s="6">
        <f>+D96+F96+H96+J96+L96+N96+P96</f>
        <v>22</v>
      </c>
      <c r="R96" s="6">
        <f>+F96+J96</f>
        <v>0</v>
      </c>
      <c r="S96" s="6">
        <f>+D96+H96</f>
        <v>0</v>
      </c>
      <c r="T96" s="6">
        <f>+P96</f>
        <v>0</v>
      </c>
      <c r="U96" s="6">
        <f>+L96+N96</f>
        <v>22</v>
      </c>
    </row>
    <row r="97" spans="1:21" ht="15">
      <c r="A97" s="3" t="s">
        <v>43</v>
      </c>
      <c r="B97" t="s">
        <v>14</v>
      </c>
      <c r="C97" s="15">
        <v>6</v>
      </c>
      <c r="D97" s="5">
        <v>40</v>
      </c>
      <c r="E97" s="15">
        <v>9</v>
      </c>
      <c r="F97" s="5">
        <v>29</v>
      </c>
      <c r="G97" s="6">
        <v>14</v>
      </c>
      <c r="H97" s="5">
        <v>18</v>
      </c>
      <c r="I97" s="6">
        <v>10</v>
      </c>
      <c r="J97" s="5">
        <v>26</v>
      </c>
      <c r="K97" s="15">
        <v>21</v>
      </c>
      <c r="L97" s="5">
        <v>10</v>
      </c>
      <c r="M97" s="15">
        <v>7</v>
      </c>
      <c r="N97" s="5">
        <v>36</v>
      </c>
      <c r="O97" s="16" t="s">
        <v>361</v>
      </c>
      <c r="Q97" s="6">
        <f>+D97+F97+H97+J97+L97+N97+P97</f>
        <v>159</v>
      </c>
      <c r="R97" s="6">
        <f>+F97+J97</f>
        <v>55</v>
      </c>
      <c r="S97" s="6">
        <f>+D97+H97</f>
        <v>58</v>
      </c>
      <c r="T97" s="6">
        <f>+P97</f>
        <v>0</v>
      </c>
      <c r="U97" s="6">
        <f>+L97+N97</f>
        <v>46</v>
      </c>
    </row>
    <row r="98" spans="1:21" ht="15">
      <c r="A98" s="25" t="s">
        <v>403</v>
      </c>
      <c r="B98" s="25" t="s">
        <v>10</v>
      </c>
      <c r="K98" s="16" t="s">
        <v>361</v>
      </c>
      <c r="M98" s="16">
        <v>40</v>
      </c>
      <c r="O98" s="16">
        <v>37</v>
      </c>
      <c r="Q98" s="6">
        <f>+D98+F98+H98+J98+L98+N98+P98</f>
        <v>0</v>
      </c>
      <c r="R98" s="6">
        <f>+F98+J98</f>
        <v>0</v>
      </c>
      <c r="S98" s="6">
        <f>+D98+H98</f>
        <v>0</v>
      </c>
      <c r="T98" s="6">
        <f>+P98</f>
        <v>0</v>
      </c>
      <c r="U98" s="6">
        <f>+L98+N98</f>
        <v>0</v>
      </c>
    </row>
    <row r="99" spans="1:21" ht="15">
      <c r="A99" s="23" t="s">
        <v>393</v>
      </c>
      <c r="B99" s="25" t="s">
        <v>9</v>
      </c>
      <c r="K99" s="16">
        <v>51</v>
      </c>
      <c r="M99" s="16"/>
      <c r="O99" s="16">
        <v>40</v>
      </c>
      <c r="Q99" s="6">
        <f>+D99+F99+H99+J99+L99+N99+P99</f>
        <v>0</v>
      </c>
      <c r="R99" s="6">
        <f>+F99+J99</f>
        <v>0</v>
      </c>
      <c r="S99" s="6">
        <f>+D99+H99</f>
        <v>0</v>
      </c>
      <c r="T99" s="6">
        <f>+P99</f>
        <v>0</v>
      </c>
      <c r="U99" s="6">
        <f>+L99+N99</f>
        <v>0</v>
      </c>
    </row>
    <row r="100" spans="1:21" ht="15">
      <c r="A100" s="3" t="s">
        <v>86</v>
      </c>
      <c r="B100" t="s">
        <v>11</v>
      </c>
      <c r="C100" s="16">
        <v>47</v>
      </c>
      <c r="E100" s="16">
        <v>47</v>
      </c>
      <c r="G100" s="16">
        <v>36</v>
      </c>
      <c r="I100" s="16" t="s">
        <v>7</v>
      </c>
      <c r="K100" s="16"/>
      <c r="M100" s="16"/>
      <c r="O100" s="16"/>
      <c r="Q100" s="6">
        <f>+D100+F100+H100+J100+L100+N100+P100</f>
        <v>0</v>
      </c>
      <c r="R100" s="6">
        <f>+F100+J100</f>
        <v>0</v>
      </c>
      <c r="S100" s="6">
        <f>+D100+H100</f>
        <v>0</v>
      </c>
      <c r="T100" s="6">
        <f>+P100</f>
        <v>0</v>
      </c>
      <c r="U100" s="6">
        <f>+L100+N100</f>
        <v>0</v>
      </c>
    </row>
    <row r="101" spans="1:21" ht="15">
      <c r="A101" s="25" t="s">
        <v>420</v>
      </c>
      <c r="B101" s="25" t="s">
        <v>11</v>
      </c>
      <c r="K101" s="15">
        <v>11</v>
      </c>
      <c r="L101" s="5">
        <v>24</v>
      </c>
      <c r="M101" s="15">
        <v>15</v>
      </c>
      <c r="N101" s="5">
        <v>16</v>
      </c>
      <c r="O101" s="6">
        <v>22</v>
      </c>
      <c r="P101" s="5">
        <v>9</v>
      </c>
      <c r="Q101" s="6">
        <f>+D101+F101+H101+J101+L101+N101+P101</f>
        <v>49</v>
      </c>
      <c r="R101" s="6">
        <f>+F101+J101</f>
        <v>0</v>
      </c>
      <c r="S101" s="6">
        <f>+D101+H101</f>
        <v>0</v>
      </c>
      <c r="T101" s="6">
        <f>+P101</f>
        <v>9</v>
      </c>
      <c r="U101" s="6">
        <f>+L101+N101</f>
        <v>40</v>
      </c>
    </row>
    <row r="102" spans="1:21" ht="15">
      <c r="A102" s="25" t="s">
        <v>412</v>
      </c>
      <c r="B102" s="25" t="s">
        <v>10</v>
      </c>
      <c r="K102" s="15">
        <v>7</v>
      </c>
      <c r="L102" s="5">
        <v>36</v>
      </c>
      <c r="M102" s="15">
        <v>4</v>
      </c>
      <c r="N102" s="5">
        <v>50</v>
      </c>
      <c r="O102" s="16" t="s">
        <v>361</v>
      </c>
      <c r="Q102" s="6">
        <f>+D102+F102+H102+J102+L102+N102+P102</f>
        <v>86</v>
      </c>
      <c r="R102" s="6">
        <f>+F102+J102</f>
        <v>0</v>
      </c>
      <c r="S102" s="6">
        <f>+D102+H102</f>
        <v>0</v>
      </c>
      <c r="T102" s="6">
        <f>+P102</f>
        <v>0</v>
      </c>
      <c r="U102" s="6">
        <f>+L102+N102</f>
        <v>86</v>
      </c>
    </row>
    <row r="103" spans="1:21" ht="15">
      <c r="A103" s="3" t="s">
        <v>157</v>
      </c>
      <c r="B103" t="s">
        <v>9</v>
      </c>
      <c r="C103" s="6"/>
      <c r="E103" s="16">
        <v>56</v>
      </c>
      <c r="I103" s="16">
        <v>45</v>
      </c>
      <c r="K103" s="16"/>
      <c r="M103" s="16"/>
      <c r="O103" s="16"/>
      <c r="Q103" s="6">
        <f>+D103+F103+H103+J103+L103+N103+P103</f>
        <v>0</v>
      </c>
      <c r="R103" s="6">
        <f>+F103+J103</f>
        <v>0</v>
      </c>
      <c r="S103" s="6">
        <f>+D103+H103</f>
        <v>0</v>
      </c>
      <c r="T103" s="6">
        <f>+P103</f>
        <v>0</v>
      </c>
      <c r="U103" s="6">
        <f>+L103+N103</f>
        <v>0</v>
      </c>
    </row>
    <row r="104" spans="1:21" ht="15">
      <c r="A104" s="25" t="s">
        <v>395</v>
      </c>
      <c r="B104" s="25" t="s">
        <v>5</v>
      </c>
      <c r="K104" s="16">
        <v>40</v>
      </c>
      <c r="M104" s="15">
        <v>27</v>
      </c>
      <c r="N104" s="5">
        <v>4</v>
      </c>
      <c r="O104" s="16" t="s">
        <v>361</v>
      </c>
      <c r="Q104" s="6">
        <f>+D104+F104+H104+J104+L104+N104+P104</f>
        <v>4</v>
      </c>
      <c r="R104" s="6">
        <f>+F104+J104</f>
        <v>0</v>
      </c>
      <c r="S104" s="6">
        <f>+D104+H104</f>
        <v>0</v>
      </c>
      <c r="T104" s="6">
        <f>+P104</f>
        <v>0</v>
      </c>
      <c r="U104" s="6">
        <f>+L104+N104</f>
        <v>4</v>
      </c>
    </row>
    <row r="105" spans="1:21" ht="15">
      <c r="A105" s="3" t="s">
        <v>42</v>
      </c>
      <c r="B105" t="s">
        <v>10</v>
      </c>
      <c r="C105" s="15">
        <v>3</v>
      </c>
      <c r="D105" s="5">
        <v>60</v>
      </c>
      <c r="E105" s="15" t="s">
        <v>19</v>
      </c>
      <c r="G105" s="6" t="s">
        <v>19</v>
      </c>
      <c r="I105" s="16" t="s">
        <v>7</v>
      </c>
      <c r="K105" s="16"/>
      <c r="M105" s="16"/>
      <c r="O105" s="16"/>
      <c r="Q105" s="6">
        <f>+D105+F105+H105+J105+L105+N105+P105</f>
        <v>60</v>
      </c>
      <c r="R105" s="6">
        <f>+F105+J105</f>
        <v>0</v>
      </c>
      <c r="S105" s="6">
        <f>+D105+H105</f>
        <v>60</v>
      </c>
      <c r="T105" s="6">
        <f>+P105</f>
        <v>0</v>
      </c>
      <c r="U105" s="6">
        <f>+L105+N105</f>
        <v>0</v>
      </c>
    </row>
    <row r="106" spans="1:21" ht="15">
      <c r="A106" s="3" t="s">
        <v>158</v>
      </c>
      <c r="B106" t="s">
        <v>130</v>
      </c>
      <c r="E106" s="16">
        <v>33</v>
      </c>
      <c r="I106" s="16" t="s">
        <v>7</v>
      </c>
      <c r="K106" s="16"/>
      <c r="M106" s="16"/>
      <c r="O106" s="16"/>
      <c r="Q106" s="6">
        <f>+D106+F106+H106+J106+L106+N106+P106</f>
        <v>0</v>
      </c>
      <c r="R106" s="6">
        <f>+F106+J106</f>
        <v>0</v>
      </c>
      <c r="S106" s="6">
        <f>+D106+H106</f>
        <v>0</v>
      </c>
      <c r="T106" s="6">
        <f>+P106</f>
        <v>0</v>
      </c>
      <c r="U106" s="6">
        <f>+L106+N106</f>
        <v>0</v>
      </c>
    </row>
    <row r="107" spans="1:21" ht="15">
      <c r="A107" s="3" t="s">
        <v>107</v>
      </c>
      <c r="B107" t="s">
        <v>1</v>
      </c>
      <c r="C107" s="16" t="s">
        <v>7</v>
      </c>
      <c r="E107" s="15">
        <v>21</v>
      </c>
      <c r="F107" s="5">
        <v>10</v>
      </c>
      <c r="G107" s="16">
        <v>41</v>
      </c>
      <c r="I107" s="6">
        <v>6</v>
      </c>
      <c r="J107" s="5">
        <v>40</v>
      </c>
      <c r="Q107" s="6">
        <f>+D107+F107+H107+J107+L107+N107+P107</f>
        <v>50</v>
      </c>
      <c r="R107" s="6">
        <f>+F107+J107</f>
        <v>50</v>
      </c>
      <c r="S107" s="6">
        <f>+D107+H107</f>
        <v>0</v>
      </c>
      <c r="T107" s="6">
        <f>+P107</f>
        <v>0</v>
      </c>
      <c r="U107" s="6">
        <f>+L107+N107</f>
        <v>0</v>
      </c>
    </row>
    <row r="108" spans="1:21" ht="15">
      <c r="A108" s="8" t="s">
        <v>173</v>
      </c>
      <c r="B108" t="s">
        <v>16</v>
      </c>
      <c r="E108" s="16">
        <v>67</v>
      </c>
      <c r="G108" s="7"/>
      <c r="I108" s="7"/>
      <c r="K108" s="7"/>
      <c r="M108" s="7"/>
      <c r="O108" s="7"/>
      <c r="Q108" s="6">
        <f>+D108+F108+H108+J108+L108+N108+P108</f>
        <v>0</v>
      </c>
      <c r="R108" s="6">
        <f>+F108+J108</f>
        <v>0</v>
      </c>
      <c r="S108" s="6">
        <f>+D108+H108</f>
        <v>0</v>
      </c>
      <c r="T108" s="6">
        <f>+P108</f>
        <v>0</v>
      </c>
      <c r="U108" s="6">
        <f>+L108+N108</f>
        <v>0</v>
      </c>
    </row>
    <row r="109" spans="1:21" ht="15">
      <c r="A109" s="3" t="s">
        <v>50</v>
      </c>
      <c r="B109" t="s">
        <v>3</v>
      </c>
      <c r="C109" s="15">
        <v>16</v>
      </c>
      <c r="D109" s="5">
        <v>15</v>
      </c>
      <c r="E109" s="15">
        <v>13</v>
      </c>
      <c r="F109" s="5">
        <v>20</v>
      </c>
      <c r="G109" s="6">
        <v>21</v>
      </c>
      <c r="H109" s="5">
        <v>10</v>
      </c>
      <c r="I109" s="6">
        <v>24</v>
      </c>
      <c r="J109" s="5">
        <v>7</v>
      </c>
      <c r="K109" s="15">
        <v>6</v>
      </c>
      <c r="L109" s="5">
        <v>40</v>
      </c>
      <c r="M109" s="15">
        <v>17</v>
      </c>
      <c r="N109" s="5">
        <v>14</v>
      </c>
      <c r="O109" s="6">
        <v>19</v>
      </c>
      <c r="P109" s="5">
        <v>12</v>
      </c>
      <c r="Q109" s="6">
        <f>+D109+F109+H109+J109+L109+N109+P109</f>
        <v>118</v>
      </c>
      <c r="R109" s="6">
        <f>+F109+J109</f>
        <v>27</v>
      </c>
      <c r="S109" s="6">
        <f>+D109+H109</f>
        <v>25</v>
      </c>
      <c r="T109" s="6">
        <f>+P109</f>
        <v>12</v>
      </c>
      <c r="U109" s="6">
        <f>+L109+N109</f>
        <v>54</v>
      </c>
    </row>
    <row r="110" spans="1:21" ht="15">
      <c r="A110" s="8" t="s">
        <v>106</v>
      </c>
      <c r="B110" t="s">
        <v>4</v>
      </c>
      <c r="C110" s="16" t="s">
        <v>7</v>
      </c>
      <c r="E110" s="4"/>
      <c r="Q110" s="6">
        <f>+D110+F110+H110+J110+L110+N110+P110</f>
        <v>0</v>
      </c>
      <c r="R110" s="6">
        <f>+F110+J110</f>
        <v>0</v>
      </c>
      <c r="S110" s="6">
        <f>+D110+H110</f>
        <v>0</v>
      </c>
      <c r="T110" s="6">
        <f>+P110</f>
        <v>0</v>
      </c>
      <c r="U110" s="6">
        <f>+L110+N110</f>
        <v>0</v>
      </c>
    </row>
    <row r="111" spans="1:21" ht="15">
      <c r="A111" s="3" t="s">
        <v>154</v>
      </c>
      <c r="B111" t="s">
        <v>13</v>
      </c>
      <c r="E111" s="16">
        <v>46</v>
      </c>
      <c r="I111" s="7"/>
      <c r="K111" s="7"/>
      <c r="M111" s="7"/>
      <c r="O111" s="7"/>
      <c r="Q111" s="6">
        <f>+D111+F111+H111+J111+L111+N111+P111</f>
        <v>0</v>
      </c>
      <c r="R111" s="6">
        <f>+F111+J111</f>
        <v>0</v>
      </c>
      <c r="S111" s="6">
        <f>+D111+H111</f>
        <v>0</v>
      </c>
      <c r="T111" s="6">
        <f>+P111</f>
        <v>0</v>
      </c>
      <c r="U111" s="6">
        <f>+L111+N111</f>
        <v>0</v>
      </c>
    </row>
    <row r="112" spans="1:21" ht="15">
      <c r="A112" s="3" t="s">
        <v>165</v>
      </c>
      <c r="B112" t="s">
        <v>131</v>
      </c>
      <c r="E112" s="16">
        <v>63</v>
      </c>
      <c r="I112" s="7"/>
      <c r="K112" s="7"/>
      <c r="M112" s="7"/>
      <c r="O112" s="7"/>
      <c r="Q112" s="6">
        <f>+D112+F112+H112+J112+L112+N112+P112</f>
        <v>0</v>
      </c>
      <c r="R112" s="6">
        <f>+F112+J112</f>
        <v>0</v>
      </c>
      <c r="S112" s="6">
        <f>+D112+H112</f>
        <v>0</v>
      </c>
      <c r="T112" s="6">
        <f>+P112</f>
        <v>0</v>
      </c>
      <c r="U112" s="6">
        <f>+L112+N112</f>
        <v>0</v>
      </c>
    </row>
    <row r="113" spans="1:21" ht="15">
      <c r="A113" s="3" t="s">
        <v>153</v>
      </c>
      <c r="B113" t="s">
        <v>9</v>
      </c>
      <c r="C113" s="6"/>
      <c r="E113" s="16">
        <v>31</v>
      </c>
      <c r="I113" s="16">
        <v>47</v>
      </c>
      <c r="K113" s="16"/>
      <c r="M113" s="16"/>
      <c r="O113" s="16"/>
      <c r="Q113" s="6">
        <f>+D113+F113+H113+J113+L113+N113+P113</f>
        <v>0</v>
      </c>
      <c r="R113" s="6">
        <f>+F113+J113</f>
        <v>0</v>
      </c>
      <c r="S113" s="6">
        <f>+D113+H113</f>
        <v>0</v>
      </c>
      <c r="T113" s="6">
        <f>+P113</f>
        <v>0</v>
      </c>
      <c r="U113" s="6">
        <f>+L113+N113</f>
        <v>0</v>
      </c>
    </row>
    <row r="114" spans="1:21" ht="15">
      <c r="A114" s="3" t="s">
        <v>46</v>
      </c>
      <c r="B114" t="s">
        <v>3</v>
      </c>
      <c r="C114" s="15">
        <v>21</v>
      </c>
      <c r="D114" s="5">
        <v>10</v>
      </c>
      <c r="E114" s="15">
        <v>11</v>
      </c>
      <c r="F114" s="5">
        <v>24</v>
      </c>
      <c r="G114" s="6">
        <v>16</v>
      </c>
      <c r="H114" s="5">
        <v>15</v>
      </c>
      <c r="I114" s="6">
        <v>1</v>
      </c>
      <c r="J114" s="5">
        <v>100</v>
      </c>
      <c r="Q114" s="6">
        <f>+D114+F114+H114+J114+L114+N114+P114</f>
        <v>149</v>
      </c>
      <c r="R114" s="6">
        <f>+F114+J114</f>
        <v>124</v>
      </c>
      <c r="S114" s="6">
        <f>+D114+H114</f>
        <v>25</v>
      </c>
      <c r="T114" s="6">
        <f>+P114</f>
        <v>0</v>
      </c>
      <c r="U114" s="6">
        <f>+L114+N114</f>
        <v>0</v>
      </c>
    </row>
    <row r="115" spans="1:21" ht="15">
      <c r="A115" s="3" t="s">
        <v>41</v>
      </c>
      <c r="B115" t="s">
        <v>18</v>
      </c>
      <c r="C115" s="15">
        <v>4</v>
      </c>
      <c r="D115" s="5">
        <v>50</v>
      </c>
      <c r="E115" s="15">
        <v>3</v>
      </c>
      <c r="F115" s="5">
        <v>60</v>
      </c>
      <c r="G115" s="6">
        <v>10</v>
      </c>
      <c r="H115" s="5">
        <v>26</v>
      </c>
      <c r="I115" s="6">
        <v>3</v>
      </c>
      <c r="J115" s="5">
        <v>60</v>
      </c>
      <c r="Q115" s="6">
        <f>+D115+F115+H115+J115+L115+N115+P115</f>
        <v>196</v>
      </c>
      <c r="R115" s="6">
        <f>+F115+J115</f>
        <v>120</v>
      </c>
      <c r="S115" s="6">
        <f>+D115+H115</f>
        <v>76</v>
      </c>
      <c r="T115" s="6">
        <f>+P115</f>
        <v>0</v>
      </c>
      <c r="U115" s="6">
        <f>+L115+N115</f>
        <v>0</v>
      </c>
    </row>
    <row r="116" spans="1:21" ht="15">
      <c r="A116" s="3" t="s">
        <v>70</v>
      </c>
      <c r="B116" t="s">
        <v>9</v>
      </c>
      <c r="C116" s="16" t="s">
        <v>7</v>
      </c>
      <c r="G116" s="16" t="s">
        <v>7</v>
      </c>
      <c r="O116" s="16">
        <v>35</v>
      </c>
      <c r="Q116" s="6">
        <f>+D116+F116+H116+J116+L116+N116+P116</f>
        <v>0</v>
      </c>
      <c r="R116" s="6">
        <f>+F116+J116</f>
        <v>0</v>
      </c>
      <c r="S116" s="6">
        <f>+D116+H116</f>
        <v>0</v>
      </c>
      <c r="T116" s="6">
        <f>+P116</f>
        <v>0</v>
      </c>
      <c r="U116" s="6">
        <f>+L116+N116</f>
        <v>0</v>
      </c>
    </row>
    <row r="117" spans="1:21" ht="15">
      <c r="A117" s="3" t="s">
        <v>39</v>
      </c>
      <c r="B117" t="s">
        <v>13</v>
      </c>
      <c r="C117" s="15">
        <v>1</v>
      </c>
      <c r="D117" s="5">
        <v>100</v>
      </c>
      <c r="E117" s="4"/>
      <c r="G117" s="6">
        <v>2</v>
      </c>
      <c r="H117" s="5">
        <v>80</v>
      </c>
      <c r="K117" s="16">
        <v>34</v>
      </c>
      <c r="M117" s="15">
        <v>11</v>
      </c>
      <c r="N117" s="5">
        <v>24</v>
      </c>
      <c r="O117" s="6">
        <v>13</v>
      </c>
      <c r="P117" s="5">
        <v>20</v>
      </c>
      <c r="Q117" s="6">
        <f>+D117+F117+H117+J117+L117+N117+P117</f>
        <v>224</v>
      </c>
      <c r="R117" s="6">
        <f>+F117+J117</f>
        <v>0</v>
      </c>
      <c r="S117" s="6">
        <f>+D117+H117</f>
        <v>180</v>
      </c>
      <c r="T117" s="6">
        <f>+P117</f>
        <v>20</v>
      </c>
      <c r="U117" s="6">
        <f>+L117+N117</f>
        <v>24</v>
      </c>
    </row>
    <row r="118" spans="1:21" ht="15">
      <c r="A118" s="25" t="s">
        <v>415</v>
      </c>
      <c r="B118" s="25" t="s">
        <v>10</v>
      </c>
      <c r="K118" s="16">
        <v>32</v>
      </c>
      <c r="M118" s="16" t="s">
        <v>359</v>
      </c>
      <c r="O118" s="16" t="s">
        <v>359</v>
      </c>
      <c r="Q118" s="6">
        <f>+D118+F118+H118+J118+L118+N118+P118</f>
        <v>0</v>
      </c>
      <c r="R118" s="6">
        <f>+F118+J118</f>
        <v>0</v>
      </c>
      <c r="S118" s="6">
        <f>+D118+H118</f>
        <v>0</v>
      </c>
      <c r="T118" s="6">
        <f>+P118</f>
        <v>0</v>
      </c>
      <c r="U118" s="6">
        <f>+L118+N118</f>
        <v>0</v>
      </c>
    </row>
    <row r="119" spans="1:21" ht="15">
      <c r="A119" s="25" t="s">
        <v>414</v>
      </c>
      <c r="B119" s="25" t="s">
        <v>1</v>
      </c>
      <c r="K119" s="16">
        <v>31</v>
      </c>
      <c r="M119" s="15">
        <v>23</v>
      </c>
      <c r="N119" s="5">
        <v>8</v>
      </c>
      <c r="O119" s="15"/>
      <c r="Q119" s="6">
        <f>+D119+F119+H119+J119+L119+N119+P119</f>
        <v>8</v>
      </c>
      <c r="R119" s="6">
        <f>+F119+J119</f>
        <v>0</v>
      </c>
      <c r="S119" s="6">
        <f>+D119+H119</f>
        <v>0</v>
      </c>
      <c r="T119" s="6">
        <f>+P119</f>
        <v>0</v>
      </c>
      <c r="U119" s="6">
        <f>+L119+N119</f>
        <v>8</v>
      </c>
    </row>
    <row r="120" spans="1:21" ht="15">
      <c r="A120" s="3" t="s">
        <v>79</v>
      </c>
      <c r="B120" t="s">
        <v>12</v>
      </c>
      <c r="C120" s="16">
        <v>41</v>
      </c>
      <c r="G120" s="16">
        <v>46</v>
      </c>
      <c r="Q120" s="6">
        <f>+D120+F120+H120+J120+L120+N120+P120</f>
        <v>0</v>
      </c>
      <c r="R120" s="6">
        <f>+F120+J120</f>
        <v>0</v>
      </c>
      <c r="S120" s="6">
        <f>+D120+H120</f>
        <v>0</v>
      </c>
      <c r="T120" s="6">
        <f>+P120</f>
        <v>0</v>
      </c>
      <c r="U120" s="6">
        <f>+L120+N120</f>
        <v>0</v>
      </c>
    </row>
    <row r="121" spans="1:21" ht="15">
      <c r="A121" s="3" t="s">
        <v>44</v>
      </c>
      <c r="B121" t="s">
        <v>13</v>
      </c>
      <c r="C121" s="15">
        <v>5</v>
      </c>
      <c r="D121" s="5">
        <v>45</v>
      </c>
      <c r="E121" s="15">
        <v>2</v>
      </c>
      <c r="F121" s="5">
        <v>80</v>
      </c>
      <c r="G121" s="6">
        <v>9</v>
      </c>
      <c r="H121" s="5">
        <v>29</v>
      </c>
      <c r="I121" s="6">
        <v>2</v>
      </c>
      <c r="J121" s="5">
        <v>80</v>
      </c>
      <c r="K121" s="15">
        <v>1</v>
      </c>
      <c r="L121" s="5">
        <v>100</v>
      </c>
      <c r="M121" s="15">
        <v>1</v>
      </c>
      <c r="N121" s="5">
        <v>100</v>
      </c>
      <c r="O121" s="6">
        <v>2</v>
      </c>
      <c r="P121" s="5">
        <v>80</v>
      </c>
      <c r="Q121" s="6">
        <f>+D121+F121+H121+J121+L121+N121+P121</f>
        <v>514</v>
      </c>
      <c r="R121" s="6">
        <f>+F121+J121</f>
        <v>160</v>
      </c>
      <c r="S121" s="6">
        <f>+D121+H121</f>
        <v>74</v>
      </c>
      <c r="T121" s="6">
        <f>+P121</f>
        <v>80</v>
      </c>
      <c r="U121" s="6">
        <f>+L121+N121</f>
        <v>200</v>
      </c>
    </row>
    <row r="122" spans="1:21" ht="15">
      <c r="A122" s="3" t="s">
        <v>89</v>
      </c>
      <c r="B122" t="s">
        <v>13</v>
      </c>
      <c r="C122" s="16">
        <v>39</v>
      </c>
      <c r="E122" s="15">
        <v>4</v>
      </c>
      <c r="F122" s="5">
        <v>50</v>
      </c>
      <c r="G122" s="6" t="s">
        <v>19</v>
      </c>
      <c r="I122" s="6" t="s">
        <v>19</v>
      </c>
      <c r="Q122" s="6">
        <f>+D122+F122+H122+J122+L122+N122+P122</f>
        <v>50</v>
      </c>
      <c r="R122" s="6">
        <f>+F122+J122</f>
        <v>50</v>
      </c>
      <c r="S122" s="6">
        <f>+D122+H122</f>
        <v>0</v>
      </c>
      <c r="T122" s="6">
        <f>+P122</f>
        <v>0</v>
      </c>
      <c r="U122" s="6">
        <f>+L122+N122</f>
        <v>0</v>
      </c>
    </row>
    <row r="123" spans="1:21" ht="15">
      <c r="A123" s="25" t="s">
        <v>411</v>
      </c>
      <c r="B123" s="25" t="s">
        <v>1</v>
      </c>
      <c r="K123" s="15">
        <v>7</v>
      </c>
      <c r="L123" s="5">
        <v>36</v>
      </c>
      <c r="M123" s="15">
        <v>20</v>
      </c>
      <c r="N123" s="5">
        <v>11</v>
      </c>
      <c r="O123" s="6">
        <v>24</v>
      </c>
      <c r="P123" s="5">
        <v>7</v>
      </c>
      <c r="Q123" s="6">
        <f>+D123+F123+H123+J123+L123+N123+P123</f>
        <v>54</v>
      </c>
      <c r="R123" s="6">
        <f>+F123+J123</f>
        <v>0</v>
      </c>
      <c r="S123" s="6">
        <f>+D123+H123</f>
        <v>0</v>
      </c>
      <c r="T123" s="6">
        <f>+P123</f>
        <v>7</v>
      </c>
      <c r="U123" s="6">
        <f>+L123+N123</f>
        <v>47</v>
      </c>
    </row>
    <row r="124" spans="1:21" ht="15">
      <c r="A124" s="25" t="s">
        <v>353</v>
      </c>
      <c r="B124" t="s">
        <v>11</v>
      </c>
      <c r="E124" s="4"/>
      <c r="G124" s="16">
        <v>47</v>
      </c>
      <c r="I124" s="16" t="s">
        <v>7</v>
      </c>
      <c r="K124" s="15">
        <v>22</v>
      </c>
      <c r="L124" s="5">
        <v>9</v>
      </c>
      <c r="M124" s="15">
        <v>19</v>
      </c>
      <c r="N124" s="5">
        <v>12</v>
      </c>
      <c r="O124" s="6">
        <v>21</v>
      </c>
      <c r="P124" s="5">
        <v>10</v>
      </c>
      <c r="Q124" s="6">
        <f>+D124+F124+H124+J124+L124+N124+P124</f>
        <v>31</v>
      </c>
      <c r="R124" s="6">
        <f>+F124+J124</f>
        <v>0</v>
      </c>
      <c r="S124" s="6">
        <f>+D124+H124</f>
        <v>0</v>
      </c>
      <c r="T124" s="6">
        <f>+P124</f>
        <v>10</v>
      </c>
      <c r="U124" s="6">
        <f>+L124+N124</f>
        <v>21</v>
      </c>
    </row>
    <row r="125" spans="1:21" ht="15">
      <c r="A125" s="3" t="s">
        <v>152</v>
      </c>
      <c r="B125" t="s">
        <v>9</v>
      </c>
      <c r="E125" s="16">
        <v>44</v>
      </c>
      <c r="I125" s="6">
        <v>19</v>
      </c>
      <c r="J125" s="5">
        <v>12</v>
      </c>
      <c r="Q125" s="6">
        <f>+D125+F125+H125+J125+L125+N125+P125</f>
        <v>12</v>
      </c>
      <c r="R125" s="6">
        <f>+F125+J125</f>
        <v>12</v>
      </c>
      <c r="S125" s="6">
        <f>+D125+H125</f>
        <v>0</v>
      </c>
      <c r="T125" s="6">
        <f>+P125</f>
        <v>0</v>
      </c>
      <c r="U125" s="6">
        <f>+L125+N125</f>
        <v>0</v>
      </c>
    </row>
    <row r="126" spans="1:21" ht="15">
      <c r="A126" s="3" t="s">
        <v>171</v>
      </c>
      <c r="B126" t="s">
        <v>18</v>
      </c>
      <c r="E126" s="16">
        <v>60</v>
      </c>
      <c r="G126" s="7"/>
      <c r="I126" s="7"/>
      <c r="K126" s="7"/>
      <c r="M126" s="7"/>
      <c r="O126" s="7"/>
      <c r="Q126" s="6">
        <f>+D126+F126+H126+J126+L126+N126+P126</f>
        <v>0</v>
      </c>
      <c r="R126" s="6">
        <f>+F126+J126</f>
        <v>0</v>
      </c>
      <c r="S126" s="6">
        <f>+D126+H126</f>
        <v>0</v>
      </c>
      <c r="T126" s="6">
        <f>+P126</f>
        <v>0</v>
      </c>
      <c r="U126" s="6">
        <f>+L126+N126</f>
        <v>0</v>
      </c>
    </row>
    <row r="127" spans="1:21" ht="15">
      <c r="A127" s="25" t="s">
        <v>394</v>
      </c>
      <c r="B127" s="25" t="s">
        <v>12</v>
      </c>
      <c r="K127" s="16">
        <v>36</v>
      </c>
      <c r="M127" s="16">
        <v>31</v>
      </c>
      <c r="O127" s="6">
        <v>11</v>
      </c>
      <c r="P127" s="5">
        <v>24</v>
      </c>
      <c r="Q127" s="6">
        <f>+D127+F127+H127+J127+L127+N127+P127</f>
        <v>24</v>
      </c>
      <c r="R127" s="6">
        <f>+F127+J127</f>
        <v>0</v>
      </c>
      <c r="S127" s="6">
        <f>+D127+H127</f>
        <v>0</v>
      </c>
      <c r="T127" s="6">
        <f>+P127</f>
        <v>24</v>
      </c>
      <c r="U127" s="6">
        <f>+L127+N127</f>
        <v>0</v>
      </c>
    </row>
    <row r="128" spans="1:21" ht="15">
      <c r="A128" s="3" t="s">
        <v>76</v>
      </c>
      <c r="B128" t="s">
        <v>5</v>
      </c>
      <c r="C128" s="16" t="s">
        <v>7</v>
      </c>
      <c r="E128" s="15">
        <v>17</v>
      </c>
      <c r="F128" s="5">
        <v>14</v>
      </c>
      <c r="G128" s="16" t="s">
        <v>7</v>
      </c>
      <c r="I128" s="16">
        <v>36</v>
      </c>
      <c r="K128" s="16"/>
      <c r="M128" s="16"/>
      <c r="O128" s="16"/>
      <c r="Q128" s="6">
        <f>+D128+F128+H128+J128+L128+N128+P128</f>
        <v>14</v>
      </c>
      <c r="R128" s="6">
        <f>+F128+J128</f>
        <v>14</v>
      </c>
      <c r="S128" s="6">
        <f>+D128+H128</f>
        <v>0</v>
      </c>
      <c r="T128" s="6">
        <f>+P128</f>
        <v>0</v>
      </c>
      <c r="U128" s="6">
        <f>+L128+N128</f>
        <v>0</v>
      </c>
    </row>
    <row r="129" spans="1:21" ht="15">
      <c r="A129" t="s">
        <v>139</v>
      </c>
      <c r="B129" t="s">
        <v>5</v>
      </c>
      <c r="E129" s="15">
        <v>1</v>
      </c>
      <c r="F129" s="5">
        <v>100</v>
      </c>
      <c r="G129" s="6" t="s">
        <v>19</v>
      </c>
      <c r="I129" s="16" t="s">
        <v>7</v>
      </c>
      <c r="K129" s="16"/>
      <c r="M129" s="16"/>
      <c r="O129" s="16"/>
      <c r="Q129" s="6">
        <f>+D129+F129+H129+J129+L129+N129+P129</f>
        <v>100</v>
      </c>
      <c r="R129" s="6">
        <f>+F129+J129</f>
        <v>100</v>
      </c>
      <c r="S129" s="6">
        <f>+D129+H129</f>
        <v>0</v>
      </c>
      <c r="T129" s="6">
        <f>+P129</f>
        <v>0</v>
      </c>
      <c r="U129" s="6">
        <f>+L129+N129</f>
        <v>0</v>
      </c>
    </row>
    <row r="130" spans="1:21" ht="15">
      <c r="A130" s="25" t="s">
        <v>407</v>
      </c>
      <c r="B130" s="25" t="s">
        <v>8</v>
      </c>
      <c r="K130" s="16">
        <v>48</v>
      </c>
      <c r="M130" s="16" t="s">
        <v>359</v>
      </c>
      <c r="O130" s="6">
        <v>26</v>
      </c>
      <c r="P130" s="5">
        <v>5</v>
      </c>
      <c r="Q130" s="6">
        <f>+D130+F130+H130+J130+L130+N130+P130</f>
        <v>5</v>
      </c>
      <c r="R130" s="6">
        <f>+F130+J130</f>
        <v>0</v>
      </c>
      <c r="S130" s="6">
        <f>+D130+H130</f>
        <v>0</v>
      </c>
      <c r="T130" s="6">
        <f>+P130</f>
        <v>5</v>
      </c>
      <c r="U130" s="6">
        <f>+L130+N130</f>
        <v>0</v>
      </c>
    </row>
    <row r="131" spans="1:21" ht="15">
      <c r="A131" s="3" t="s">
        <v>60</v>
      </c>
      <c r="B131" t="s">
        <v>11</v>
      </c>
      <c r="C131" s="15">
        <v>19</v>
      </c>
      <c r="D131" s="5">
        <v>12</v>
      </c>
      <c r="E131" s="16">
        <v>47</v>
      </c>
      <c r="G131" s="6">
        <v>18</v>
      </c>
      <c r="H131" s="5">
        <v>13</v>
      </c>
      <c r="I131" s="16">
        <v>33</v>
      </c>
      <c r="K131" s="16"/>
      <c r="M131" s="16"/>
      <c r="O131" s="16"/>
      <c r="Q131" s="6">
        <f>+D131+F131+H131+J131+L131+N131+P131</f>
        <v>25</v>
      </c>
      <c r="R131" s="6">
        <f>+F131+J131</f>
        <v>0</v>
      </c>
      <c r="S131" s="6">
        <f>+D131+H131</f>
        <v>25</v>
      </c>
      <c r="T131" s="6">
        <f>+P131</f>
        <v>0</v>
      </c>
      <c r="U131" s="6">
        <f>+L131+N131</f>
        <v>0</v>
      </c>
    </row>
    <row r="132" spans="1:21" ht="15">
      <c r="A132" s="25" t="s">
        <v>396</v>
      </c>
      <c r="B132" s="25" t="s">
        <v>5</v>
      </c>
      <c r="K132" s="16">
        <v>33</v>
      </c>
      <c r="M132" s="16" t="s">
        <v>359</v>
      </c>
      <c r="O132" s="16" t="s">
        <v>359</v>
      </c>
      <c r="Q132" s="6">
        <f>+D132+F132+H132+J132+L132+N132+P132</f>
        <v>0</v>
      </c>
      <c r="R132" s="6">
        <f>+F132+J132</f>
        <v>0</v>
      </c>
      <c r="S132" s="6">
        <f>+D132+H132</f>
        <v>0</v>
      </c>
      <c r="T132" s="6">
        <f>+P132</f>
        <v>0</v>
      </c>
      <c r="U132" s="6">
        <f>+L132+N132</f>
        <v>0</v>
      </c>
    </row>
    <row r="133" spans="1:21" ht="15">
      <c r="A133" s="3" t="s">
        <v>164</v>
      </c>
      <c r="B133" t="s">
        <v>10</v>
      </c>
      <c r="E133" s="16">
        <v>36</v>
      </c>
      <c r="K133" s="16">
        <v>34</v>
      </c>
      <c r="M133" s="15">
        <v>28</v>
      </c>
      <c r="N133" s="5">
        <v>3</v>
      </c>
      <c r="O133" s="6">
        <v>7</v>
      </c>
      <c r="P133" s="5">
        <v>36</v>
      </c>
      <c r="Q133" s="6">
        <f>+D133+F133+H133+J133+L133+N133+P133</f>
        <v>39</v>
      </c>
      <c r="R133" s="6">
        <f>+F133+J133</f>
        <v>0</v>
      </c>
      <c r="S133" s="6">
        <f>+D133+H133</f>
        <v>0</v>
      </c>
      <c r="T133" s="6">
        <f>+P133</f>
        <v>36</v>
      </c>
      <c r="U133" s="6">
        <f>+L133+N133</f>
        <v>3</v>
      </c>
    </row>
    <row r="134" spans="1:21" ht="15">
      <c r="A134" s="3" t="s">
        <v>80</v>
      </c>
      <c r="B134" t="s">
        <v>15</v>
      </c>
      <c r="C134" s="16">
        <v>37</v>
      </c>
      <c r="E134" s="16">
        <v>43</v>
      </c>
      <c r="G134" s="16" t="s">
        <v>7</v>
      </c>
      <c r="I134" s="16" t="s">
        <v>7</v>
      </c>
      <c r="K134" s="16"/>
      <c r="M134" s="16"/>
      <c r="O134" s="16"/>
      <c r="Q134" s="6">
        <f>+D134+F134+H134+J134+L134+N134+P134</f>
        <v>0</v>
      </c>
      <c r="R134" s="6">
        <f>+F134+J134</f>
        <v>0</v>
      </c>
      <c r="S134" s="6">
        <f>+D134+H134</f>
        <v>0</v>
      </c>
      <c r="T134" s="6">
        <f>+P134</f>
        <v>0</v>
      </c>
      <c r="U134" s="6">
        <f>+L134+N134</f>
        <v>0</v>
      </c>
    </row>
    <row r="135" spans="1:21" ht="15">
      <c r="A135" s="3" t="s">
        <v>68</v>
      </c>
      <c r="B135" t="s">
        <v>5</v>
      </c>
      <c r="C135" s="16">
        <v>40</v>
      </c>
      <c r="Q135" s="6">
        <f>+D135+F135+H135+J135+L135+N135+P135</f>
        <v>0</v>
      </c>
      <c r="R135" s="6">
        <f>+F135+J135</f>
        <v>0</v>
      </c>
      <c r="S135" s="6">
        <f>+D135+H135</f>
        <v>0</v>
      </c>
      <c r="T135" s="6">
        <f>+P135</f>
        <v>0</v>
      </c>
      <c r="U135" s="6">
        <f>+L135+N135</f>
        <v>0</v>
      </c>
    </row>
    <row r="136" spans="1:21" ht="15">
      <c r="A136" s="25" t="s">
        <v>354</v>
      </c>
      <c r="B136" t="s">
        <v>346</v>
      </c>
      <c r="E136" s="4"/>
      <c r="G136" s="16">
        <v>49</v>
      </c>
      <c r="I136" s="16">
        <v>49</v>
      </c>
      <c r="K136" s="16"/>
      <c r="M136" s="16"/>
      <c r="O136" s="16"/>
      <c r="Q136" s="6">
        <f>+D136+F136+H136+J136+L136+N136+P136</f>
        <v>0</v>
      </c>
      <c r="R136" s="6">
        <f>+F136+J136</f>
        <v>0</v>
      </c>
      <c r="S136" s="6">
        <f>+D136+H136</f>
        <v>0</v>
      </c>
      <c r="T136" s="6">
        <f>+P136</f>
        <v>0</v>
      </c>
      <c r="U136" s="6">
        <f>+L136+N136</f>
        <v>0</v>
      </c>
    </row>
    <row r="137" spans="1:21" ht="15">
      <c r="A137" s="25" t="s">
        <v>355</v>
      </c>
      <c r="B137" t="s">
        <v>346</v>
      </c>
      <c r="G137" s="16">
        <v>48</v>
      </c>
      <c r="I137" s="16">
        <v>52</v>
      </c>
      <c r="K137" s="16"/>
      <c r="M137" s="16"/>
      <c r="O137" s="16"/>
      <c r="Q137" s="6">
        <f>+D137+F137+H137+J137+L137+N137+P137</f>
        <v>0</v>
      </c>
      <c r="R137" s="6">
        <f>+F137+J137</f>
        <v>0</v>
      </c>
      <c r="S137" s="6">
        <f>+D137+H137</f>
        <v>0</v>
      </c>
      <c r="T137" s="6">
        <f>+P137</f>
        <v>0</v>
      </c>
      <c r="U137" s="6">
        <f>+L137+N137</f>
        <v>0</v>
      </c>
    </row>
    <row r="138" spans="1:21" ht="15">
      <c r="A138" s="25" t="s">
        <v>392</v>
      </c>
      <c r="B138" s="25" t="s">
        <v>9</v>
      </c>
      <c r="K138" s="16">
        <v>45</v>
      </c>
      <c r="M138" s="16">
        <v>34</v>
      </c>
      <c r="O138" s="16">
        <v>38</v>
      </c>
      <c r="Q138" s="6">
        <f>+D138+F138+H138+J138+L138+N138+P138</f>
        <v>0</v>
      </c>
      <c r="R138" s="6">
        <f>+F138+J138</f>
        <v>0</v>
      </c>
      <c r="S138" s="6">
        <f>+D138+H138</f>
        <v>0</v>
      </c>
      <c r="T138" s="6">
        <f>+P138</f>
        <v>0</v>
      </c>
      <c r="U138" s="6">
        <f>+L138+N138</f>
        <v>0</v>
      </c>
    </row>
    <row r="139" spans="1:21" ht="15">
      <c r="A139" s="25" t="s">
        <v>356</v>
      </c>
      <c r="B139" t="s">
        <v>3</v>
      </c>
      <c r="G139" s="16">
        <v>37</v>
      </c>
      <c r="I139" s="16">
        <v>40</v>
      </c>
      <c r="K139" s="16"/>
      <c r="M139" s="16"/>
      <c r="O139" s="16"/>
      <c r="Q139" s="6">
        <f>+D139+F139+H139+J139+L139+N139+P139</f>
        <v>0</v>
      </c>
      <c r="R139" s="6">
        <f>+F139+J139</f>
        <v>0</v>
      </c>
      <c r="S139" s="6">
        <f>+D139+H139</f>
        <v>0</v>
      </c>
      <c r="T139" s="6">
        <f>+P139</f>
        <v>0</v>
      </c>
      <c r="U139" s="6">
        <f>+L139+N139</f>
        <v>0</v>
      </c>
    </row>
    <row r="140" spans="1:21" ht="15">
      <c r="A140" s="25" t="s">
        <v>357</v>
      </c>
      <c r="B140" t="s">
        <v>11</v>
      </c>
      <c r="G140" s="16" t="s">
        <v>7</v>
      </c>
      <c r="I140" s="7"/>
      <c r="K140" s="15">
        <v>20</v>
      </c>
      <c r="L140" s="5">
        <v>11</v>
      </c>
      <c r="M140" s="15">
        <v>15</v>
      </c>
      <c r="N140" s="5">
        <v>16</v>
      </c>
      <c r="O140" s="6">
        <v>23</v>
      </c>
      <c r="P140" s="5">
        <v>8</v>
      </c>
      <c r="Q140" s="6">
        <f>+D140+F140+H140+J140+L140+N140+P140</f>
        <v>35</v>
      </c>
      <c r="R140" s="6">
        <f>+F140+J140</f>
        <v>0</v>
      </c>
      <c r="S140" s="6">
        <f>+D140+H140</f>
        <v>0</v>
      </c>
      <c r="T140" s="6">
        <f>+P140</f>
        <v>8</v>
      </c>
      <c r="U140" s="6">
        <f>+L140+N140</f>
        <v>27</v>
      </c>
    </row>
    <row r="141" spans="1:21" ht="15">
      <c r="A141" s="3" t="s">
        <v>175</v>
      </c>
      <c r="B141" t="s">
        <v>4</v>
      </c>
      <c r="E141" s="16">
        <v>69</v>
      </c>
      <c r="G141" s="7"/>
      <c r="I141" s="7"/>
      <c r="K141" s="7"/>
      <c r="M141" s="7"/>
      <c r="O141" s="7"/>
      <c r="Q141" s="6">
        <f>+D141+F141+H141+J141+L141+N141+P141</f>
        <v>0</v>
      </c>
      <c r="R141" s="6">
        <f>+F141+J141</f>
        <v>0</v>
      </c>
      <c r="S141" s="6">
        <f>+D141+H141</f>
        <v>0</v>
      </c>
      <c r="T141" s="6">
        <f>+P141</f>
        <v>0</v>
      </c>
      <c r="U141" s="6">
        <f>+L141+N141</f>
        <v>0</v>
      </c>
    </row>
    <row r="142" spans="1:21" ht="15">
      <c r="A142" s="8" t="s">
        <v>172</v>
      </c>
      <c r="B142" t="s">
        <v>18</v>
      </c>
      <c r="E142" s="16" t="s">
        <v>7</v>
      </c>
      <c r="Q142" s="6">
        <f>+D142+F142+H142+J142+L142+N142+P142</f>
        <v>0</v>
      </c>
      <c r="R142" s="6">
        <f>+F142+J142</f>
        <v>0</v>
      </c>
      <c r="S142" s="6">
        <f>+D142+H142</f>
        <v>0</v>
      </c>
      <c r="T142" s="6">
        <f>+P142</f>
        <v>0</v>
      </c>
      <c r="U142" s="6">
        <f>+L142+N142</f>
        <v>0</v>
      </c>
    </row>
    <row r="143" spans="1:21" ht="15">
      <c r="A143" s="25" t="s">
        <v>367</v>
      </c>
      <c r="B143" t="s">
        <v>13</v>
      </c>
      <c r="I143" s="16">
        <v>32</v>
      </c>
      <c r="K143" s="16"/>
      <c r="M143" s="16"/>
      <c r="O143" s="16"/>
      <c r="Q143" s="6">
        <f>+D143+F143+H143+J143+L143+N143+P143</f>
        <v>0</v>
      </c>
      <c r="R143" s="6">
        <f>+F143+J143</f>
        <v>0</v>
      </c>
      <c r="S143" s="6">
        <f>+D143+H143</f>
        <v>0</v>
      </c>
      <c r="T143" s="6">
        <f>+P143</f>
        <v>0</v>
      </c>
      <c r="U143" s="6">
        <f>+L143+N143</f>
        <v>0</v>
      </c>
    </row>
    <row r="144" spans="1:21" ht="15">
      <c r="A144" s="25" t="s">
        <v>399</v>
      </c>
      <c r="B144" s="25" t="s">
        <v>5</v>
      </c>
      <c r="K144" s="15">
        <v>28</v>
      </c>
      <c r="L144" s="5">
        <v>3</v>
      </c>
      <c r="M144" s="15">
        <v>29</v>
      </c>
      <c r="N144" s="5">
        <v>2</v>
      </c>
      <c r="O144" s="16" t="s">
        <v>361</v>
      </c>
      <c r="Q144" s="6">
        <f>+D144+F144+H144+J144+L144+N144+P144</f>
        <v>5</v>
      </c>
      <c r="R144" s="6">
        <f>+F144+J144</f>
        <v>0</v>
      </c>
      <c r="S144" s="6">
        <f>+D144+H144</f>
        <v>0</v>
      </c>
      <c r="T144" s="6">
        <f>+P144</f>
        <v>0</v>
      </c>
      <c r="U144" s="6">
        <f>+L144+N144</f>
        <v>5</v>
      </c>
    </row>
    <row r="145" spans="1:21" ht="15">
      <c r="A145" s="25" t="s">
        <v>419</v>
      </c>
      <c r="B145" s="25" t="s">
        <v>13</v>
      </c>
      <c r="K145" s="15">
        <v>18</v>
      </c>
      <c r="L145" s="5">
        <v>13</v>
      </c>
      <c r="M145" s="15">
        <v>8</v>
      </c>
      <c r="N145" s="5">
        <v>32</v>
      </c>
      <c r="O145" s="6">
        <v>16</v>
      </c>
      <c r="P145" s="5">
        <v>15</v>
      </c>
      <c r="Q145" s="6">
        <f>+D145+F145+H145+J145+L145+N145+P145</f>
        <v>60</v>
      </c>
      <c r="R145" s="6">
        <f>+F145+J145</f>
        <v>0</v>
      </c>
      <c r="S145" s="6">
        <f>+D145+H145</f>
        <v>0</v>
      </c>
      <c r="T145" s="6">
        <f>+P145</f>
        <v>15</v>
      </c>
      <c r="U145" s="6">
        <f>+L145+N145</f>
        <v>45</v>
      </c>
    </row>
    <row r="146" spans="1:21" ht="15">
      <c r="A146" s="8" t="s">
        <v>105</v>
      </c>
      <c r="B146" t="s">
        <v>9</v>
      </c>
      <c r="C146" s="16">
        <v>51</v>
      </c>
      <c r="E146" s="7"/>
      <c r="K146" s="16">
        <v>46</v>
      </c>
      <c r="M146" s="16"/>
      <c r="O146" s="16" t="s">
        <v>361</v>
      </c>
      <c r="Q146" s="6">
        <f>+D146+F146+H146+J146+L146+N146+P146</f>
        <v>0</v>
      </c>
      <c r="R146" s="6">
        <f>+F146+J146</f>
        <v>0</v>
      </c>
      <c r="S146" s="6">
        <f>+D146+H146</f>
        <v>0</v>
      </c>
      <c r="T146" s="6">
        <f>+P146</f>
        <v>0</v>
      </c>
      <c r="U146" s="6">
        <f>+L146+N146</f>
        <v>0</v>
      </c>
    </row>
    <row r="147" spans="1:21" ht="15">
      <c r="A147" s="25" t="s">
        <v>366</v>
      </c>
      <c r="B147" t="s">
        <v>11</v>
      </c>
      <c r="I147" s="6">
        <v>25</v>
      </c>
      <c r="J147" s="5">
        <v>6</v>
      </c>
      <c r="Q147" s="6">
        <f>+D147+F147+H147+J147+L147+N147+P147</f>
        <v>6</v>
      </c>
      <c r="R147" s="6">
        <f>+F147+J147</f>
        <v>6</v>
      </c>
      <c r="S147" s="6">
        <f>+D147+H147</f>
        <v>0</v>
      </c>
      <c r="T147" s="6">
        <f>+P147</f>
        <v>0</v>
      </c>
      <c r="U147" s="6">
        <f>+L147+N147</f>
        <v>0</v>
      </c>
    </row>
    <row r="148" spans="1:21" ht="15">
      <c r="A148" s="25" t="s">
        <v>398</v>
      </c>
      <c r="B148" s="25" t="s">
        <v>13</v>
      </c>
      <c r="K148" s="16">
        <v>53</v>
      </c>
      <c r="M148" s="16">
        <v>41</v>
      </c>
      <c r="O148" s="16" t="s">
        <v>361</v>
      </c>
      <c r="Q148" s="6">
        <f>+D148+F148+H148+J148+L148+N148+P148</f>
        <v>0</v>
      </c>
      <c r="R148" s="6">
        <f>+F148+J148</f>
        <v>0</v>
      </c>
      <c r="S148" s="6">
        <f>+D148+H148</f>
        <v>0</v>
      </c>
      <c r="T148" s="6">
        <f>+P148</f>
        <v>0</v>
      </c>
      <c r="U148" s="6">
        <f>+L148+N148</f>
        <v>0</v>
      </c>
    </row>
    <row r="149" spans="1:21" ht="15">
      <c r="A149" s="25" t="s">
        <v>402</v>
      </c>
      <c r="B149" s="25" t="s">
        <v>10</v>
      </c>
      <c r="K149" s="16">
        <v>42</v>
      </c>
      <c r="M149" s="16">
        <v>33</v>
      </c>
      <c r="O149" s="6">
        <v>29</v>
      </c>
      <c r="P149" s="5">
        <v>2</v>
      </c>
      <c r="Q149" s="6">
        <f>+D149+F149+H149+J149+L149+N149+P149</f>
        <v>2</v>
      </c>
      <c r="R149" s="6">
        <f>+F149+J149</f>
        <v>0</v>
      </c>
      <c r="S149" s="6">
        <f>+D149+H149</f>
        <v>0</v>
      </c>
      <c r="T149" s="6">
        <f>+P149</f>
        <v>2</v>
      </c>
      <c r="U149" s="6">
        <f>+L149+N149</f>
        <v>0</v>
      </c>
    </row>
    <row r="150" spans="1:21" ht="15">
      <c r="A150" s="3" t="s">
        <v>55</v>
      </c>
      <c r="B150" t="s">
        <v>8</v>
      </c>
      <c r="C150" s="15">
        <v>23</v>
      </c>
      <c r="D150" s="5">
        <v>8</v>
      </c>
      <c r="G150" s="6" t="s">
        <v>19</v>
      </c>
      <c r="K150" s="15">
        <v>9</v>
      </c>
      <c r="L150" s="5">
        <v>29</v>
      </c>
      <c r="M150" s="15">
        <v>9</v>
      </c>
      <c r="N150" s="5">
        <v>29</v>
      </c>
      <c r="O150" s="6">
        <v>6</v>
      </c>
      <c r="P150" s="5">
        <v>40</v>
      </c>
      <c r="Q150" s="6">
        <f>+D150+F150+H150+J150+L150+N150+P150</f>
        <v>106</v>
      </c>
      <c r="R150" s="6">
        <f>+F150+J150</f>
        <v>0</v>
      </c>
      <c r="S150" s="6">
        <f>+D150+H150</f>
        <v>8</v>
      </c>
      <c r="T150" s="6">
        <f>+P150</f>
        <v>40</v>
      </c>
      <c r="U150" s="6">
        <f>+L150+N150</f>
        <v>58</v>
      </c>
    </row>
    <row r="151" spans="1:21" ht="15">
      <c r="A151" s="25" t="s">
        <v>390</v>
      </c>
      <c r="B151" s="25" t="s">
        <v>6</v>
      </c>
      <c r="K151" s="16">
        <v>55</v>
      </c>
      <c r="M151" s="16"/>
      <c r="O151" s="16" t="s">
        <v>361</v>
      </c>
      <c r="Q151" s="6">
        <f>+D151+F151+H151+J151+L151+N151+P151</f>
        <v>0</v>
      </c>
      <c r="R151" s="6">
        <f>+F151+J151</f>
        <v>0</v>
      </c>
      <c r="S151" s="6">
        <f>+D151+H151</f>
        <v>0</v>
      </c>
      <c r="T151" s="6">
        <f>+P151</f>
        <v>0</v>
      </c>
      <c r="U151" s="6">
        <f>+L151+N151</f>
        <v>0</v>
      </c>
    </row>
    <row r="152" spans="1:21" ht="15">
      <c r="A152" s="8" t="s">
        <v>174</v>
      </c>
      <c r="B152" t="s">
        <v>18</v>
      </c>
      <c r="E152" s="16">
        <v>68</v>
      </c>
      <c r="Q152" s="6">
        <f>+D152+F152+H152+J152+L152+N152+P152</f>
        <v>0</v>
      </c>
      <c r="R152" s="6">
        <f>+F152+J152</f>
        <v>0</v>
      </c>
      <c r="S152" s="6">
        <f>+D152+H152</f>
        <v>0</v>
      </c>
      <c r="T152" s="6">
        <f>+P152</f>
        <v>0</v>
      </c>
      <c r="U152" s="6">
        <f>+L152+N152</f>
        <v>0</v>
      </c>
    </row>
    <row r="153" spans="1:21" ht="15">
      <c r="A153" s="25" t="s">
        <v>358</v>
      </c>
      <c r="B153" t="s">
        <v>8</v>
      </c>
      <c r="G153" s="16" t="s">
        <v>7</v>
      </c>
      <c r="Q153" s="6">
        <f>+D153+F153+H153+J153+L153+N153+P153</f>
        <v>0</v>
      </c>
      <c r="R153" s="6">
        <f>+F153+J153</f>
        <v>0</v>
      </c>
      <c r="S153" s="6">
        <f>+D153+H153</f>
        <v>0</v>
      </c>
      <c r="T153" s="6">
        <f>+P153</f>
        <v>0</v>
      </c>
      <c r="U153" s="6">
        <f>+L153+N153</f>
        <v>0</v>
      </c>
    </row>
    <row r="154" spans="1:21" ht="15">
      <c r="A154" s="25" t="s">
        <v>400</v>
      </c>
      <c r="B154" s="25" t="s">
        <v>5</v>
      </c>
      <c r="K154" s="16">
        <v>48</v>
      </c>
      <c r="M154" s="16">
        <v>37</v>
      </c>
      <c r="O154" s="6">
        <v>25</v>
      </c>
      <c r="P154" s="5">
        <v>6</v>
      </c>
      <c r="Q154" s="6">
        <f>+D154+F154+H154+J154+L154+N154+P154</f>
        <v>6</v>
      </c>
      <c r="R154" s="6">
        <f>+F154+J154</f>
        <v>0</v>
      </c>
      <c r="S154" s="6">
        <f>+D154+H154</f>
        <v>0</v>
      </c>
      <c r="T154" s="6">
        <f>+P154</f>
        <v>6</v>
      </c>
      <c r="U154" s="6">
        <f>+L154+N154</f>
        <v>0</v>
      </c>
    </row>
    <row r="155" spans="1:21" ht="15">
      <c r="A155" s="3" t="s">
        <v>57</v>
      </c>
      <c r="B155" t="s">
        <v>11</v>
      </c>
      <c r="C155" s="15">
        <v>18</v>
      </c>
      <c r="D155" s="5">
        <v>13</v>
      </c>
      <c r="E155" s="15">
        <v>6</v>
      </c>
      <c r="F155" s="5">
        <v>40</v>
      </c>
      <c r="G155" s="16" t="s">
        <v>7</v>
      </c>
      <c r="I155" s="6">
        <v>8</v>
      </c>
      <c r="J155" s="5">
        <v>32</v>
      </c>
      <c r="K155" s="15">
        <v>2</v>
      </c>
      <c r="L155" s="5">
        <v>80</v>
      </c>
      <c r="M155" s="15">
        <v>2</v>
      </c>
      <c r="N155" s="5">
        <v>80</v>
      </c>
      <c r="O155" s="6">
        <v>1</v>
      </c>
      <c r="P155" s="5">
        <v>100</v>
      </c>
      <c r="Q155" s="6">
        <f>+D155+F155+H155+J155+L155+N155+P155</f>
        <v>345</v>
      </c>
      <c r="R155" s="6">
        <f>+F155+J155</f>
        <v>72</v>
      </c>
      <c r="S155" s="6">
        <f>+D155+H155</f>
        <v>13</v>
      </c>
      <c r="T155" s="6">
        <f>+P155</f>
        <v>100</v>
      </c>
      <c r="U155" s="6">
        <f>+L155+N155</f>
        <v>160</v>
      </c>
    </row>
    <row r="156" spans="1:21" ht="15">
      <c r="A156" s="3" t="s">
        <v>151</v>
      </c>
      <c r="B156" t="s">
        <v>3</v>
      </c>
      <c r="E156" s="16">
        <v>57</v>
      </c>
      <c r="Q156" s="6">
        <f>+D156+F156+H156+J156+L156+N156+P156</f>
        <v>0</v>
      </c>
      <c r="R156" s="6">
        <f>+F156+J156</f>
        <v>0</v>
      </c>
      <c r="S156" s="6">
        <f>+D156+H156</f>
        <v>0</v>
      </c>
      <c r="T156" s="6">
        <f>+P156</f>
        <v>0</v>
      </c>
      <c r="U156" s="6">
        <f>+L156+N156</f>
        <v>0</v>
      </c>
    </row>
    <row r="157" spans="1:21" ht="15">
      <c r="A157" t="s">
        <v>156</v>
      </c>
      <c r="B157" t="s">
        <v>13</v>
      </c>
      <c r="E157" s="15">
        <v>28</v>
      </c>
      <c r="F157" s="5">
        <v>3</v>
      </c>
      <c r="G157" s="7"/>
      <c r="I157" s="6">
        <v>27</v>
      </c>
      <c r="J157" s="5">
        <v>4</v>
      </c>
      <c r="Q157" s="6">
        <f>+D157+F157+H157+J157+L157+N157+P157</f>
        <v>7</v>
      </c>
      <c r="R157" s="6">
        <f>+F157+J157</f>
        <v>7</v>
      </c>
      <c r="S157" s="6">
        <f>+D157+H157</f>
        <v>0</v>
      </c>
      <c r="T157" s="6">
        <f>+P157</f>
        <v>0</v>
      </c>
      <c r="U157" s="6">
        <f>+L157+N157</f>
        <v>0</v>
      </c>
    </row>
    <row r="158" spans="1:21" ht="15">
      <c r="A158" s="3" t="s">
        <v>53</v>
      </c>
      <c r="B158" t="s">
        <v>1</v>
      </c>
      <c r="C158" s="15">
        <v>8</v>
      </c>
      <c r="D158" s="5">
        <v>32</v>
      </c>
      <c r="E158" s="16">
        <v>35</v>
      </c>
      <c r="G158" s="6">
        <v>1</v>
      </c>
      <c r="H158" s="5">
        <v>100</v>
      </c>
      <c r="I158" s="16">
        <v>31</v>
      </c>
      <c r="K158" s="16"/>
      <c r="M158" s="16"/>
      <c r="O158" s="16"/>
      <c r="Q158" s="6">
        <f>+D158+F158+H158+J158+L158+N158+P158</f>
        <v>132</v>
      </c>
      <c r="R158" s="6">
        <f>+F158+J158</f>
        <v>0</v>
      </c>
      <c r="S158" s="6">
        <f>+D158+H158</f>
        <v>132</v>
      </c>
      <c r="T158" s="6">
        <f>+P158</f>
        <v>0</v>
      </c>
      <c r="U158" s="6">
        <f>+L158+N158</f>
        <v>0</v>
      </c>
    </row>
    <row r="159" spans="1:21" ht="15">
      <c r="A159" s="3" t="s">
        <v>97</v>
      </c>
      <c r="B159" t="s">
        <v>4</v>
      </c>
      <c r="C159" s="16">
        <v>53</v>
      </c>
      <c r="E159" s="15">
        <v>7</v>
      </c>
      <c r="F159" s="5">
        <v>36</v>
      </c>
      <c r="G159" s="16">
        <v>45</v>
      </c>
      <c r="I159" s="6">
        <v>12</v>
      </c>
      <c r="J159" s="5">
        <v>22</v>
      </c>
      <c r="Q159" s="6">
        <f>+D159+F159+H159+J159+L159+N159+P159</f>
        <v>58</v>
      </c>
      <c r="R159" s="6">
        <f>+F159+J159</f>
        <v>58</v>
      </c>
      <c r="S159" s="6">
        <f>+D159+H159</f>
        <v>0</v>
      </c>
      <c r="T159" s="6">
        <f>+P159</f>
        <v>0</v>
      </c>
      <c r="U159" s="6">
        <f>+L159+N159</f>
        <v>0</v>
      </c>
    </row>
    <row r="160" spans="1:21" ht="15">
      <c r="A160" s="3" t="s">
        <v>45</v>
      </c>
      <c r="B160" t="s">
        <v>5</v>
      </c>
      <c r="C160" s="15">
        <v>7</v>
      </c>
      <c r="D160" s="5">
        <v>36</v>
      </c>
      <c r="E160" s="7"/>
      <c r="Q160" s="6">
        <f>+D160+F160+H160+J160+L160+N160+P160</f>
        <v>36</v>
      </c>
      <c r="R160" s="6">
        <f>+F160+J160</f>
        <v>0</v>
      </c>
      <c r="S160" s="6">
        <f>+D160+H160</f>
        <v>36</v>
      </c>
      <c r="T160" s="6">
        <f>+P160</f>
        <v>0</v>
      </c>
      <c r="U160" s="6">
        <f>+L160+N160</f>
        <v>0</v>
      </c>
    </row>
    <row r="161" spans="1:21" ht="15">
      <c r="A161" s="3" t="s">
        <v>73</v>
      </c>
      <c r="B161" t="s">
        <v>2</v>
      </c>
      <c r="C161" s="16">
        <v>35</v>
      </c>
      <c r="E161" s="15">
        <v>11</v>
      </c>
      <c r="F161" s="5">
        <v>24</v>
      </c>
      <c r="G161" s="6" t="s">
        <v>19</v>
      </c>
      <c r="I161" s="6">
        <v>4</v>
      </c>
      <c r="J161" s="5">
        <v>50</v>
      </c>
      <c r="Q161" s="6">
        <f>+D161+F161+H161+J161+L161+N161+P161</f>
        <v>74</v>
      </c>
      <c r="R161" s="6">
        <f>+F161+J161</f>
        <v>74</v>
      </c>
      <c r="S161" s="6">
        <f>+D161+H161</f>
        <v>0</v>
      </c>
      <c r="T161" s="6">
        <f>+P161</f>
        <v>0</v>
      </c>
      <c r="U161" s="6">
        <f>+L161+N161</f>
        <v>0</v>
      </c>
    </row>
  </sheetData>
  <sheetProtection/>
  <mergeCells count="7">
    <mergeCell ref="O1:P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5.421875" style="0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9" max="9" width="4.57421875" style="0" customWidth="1"/>
    <col min="10" max="10" width="15.421875" style="0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53" t="s">
        <v>118</v>
      </c>
      <c r="C1" s="53"/>
      <c r="D1" s="53"/>
      <c r="E1" s="53"/>
      <c r="F1" s="53"/>
      <c r="I1" s="53" t="s">
        <v>191</v>
      </c>
      <c r="J1" s="53"/>
      <c r="K1" s="53"/>
      <c r="L1" s="53"/>
      <c r="M1" s="53"/>
    </row>
    <row r="2" spans="2:13" s="17" customFormat="1" ht="15.75" thickBot="1">
      <c r="B2" s="52" t="s">
        <v>25</v>
      </c>
      <c r="C2" s="52"/>
      <c r="D2" s="18" t="s">
        <v>109</v>
      </c>
      <c r="E2" s="18" t="s">
        <v>110</v>
      </c>
      <c r="F2" s="18" t="s">
        <v>111</v>
      </c>
      <c r="I2" s="52" t="s">
        <v>25</v>
      </c>
      <c r="J2" s="52"/>
      <c r="K2" s="21" t="s">
        <v>109</v>
      </c>
      <c r="L2" s="21" t="s">
        <v>110</v>
      </c>
      <c r="M2" s="21" t="s">
        <v>111</v>
      </c>
    </row>
    <row r="3" spans="3:13" ht="15.75" thickTop="1">
      <c r="C3" t="s">
        <v>117</v>
      </c>
      <c r="D3">
        <f>619+139+113+156+115</f>
        <v>1142</v>
      </c>
      <c r="E3">
        <v>15</v>
      </c>
      <c r="F3" s="19">
        <f aca="true" t="shared" si="0" ref="F3:F16">+D3/E3</f>
        <v>76.13333333333334</v>
      </c>
      <c r="J3" t="s">
        <v>108</v>
      </c>
      <c r="K3">
        <f>322+215+287+145</f>
        <v>969</v>
      </c>
      <c r="L3">
        <v>24</v>
      </c>
      <c r="M3" s="19">
        <f aca="true" t="shared" si="1" ref="M3:M25">+K3/L3</f>
        <v>40.375</v>
      </c>
    </row>
    <row r="4" spans="3:13" ht="15">
      <c r="C4" t="s">
        <v>108</v>
      </c>
      <c r="D4">
        <f>467+70+134+80+122</f>
        <v>873</v>
      </c>
      <c r="E4">
        <v>19</v>
      </c>
      <c r="F4" s="19">
        <f t="shared" si="0"/>
        <v>45.94736842105263</v>
      </c>
      <c r="J4" t="s">
        <v>125</v>
      </c>
      <c r="K4">
        <f>237+280+78+59</f>
        <v>654</v>
      </c>
      <c r="L4">
        <v>16</v>
      </c>
      <c r="M4" s="19">
        <f t="shared" si="1"/>
        <v>40.875</v>
      </c>
    </row>
    <row r="5" spans="3:13" ht="15">
      <c r="C5" t="s">
        <v>128</v>
      </c>
      <c r="D5">
        <f>132+38+184+188+198</f>
        <v>740</v>
      </c>
      <c r="E5">
        <v>12</v>
      </c>
      <c r="F5" s="19">
        <f>+D5/E5</f>
        <v>61.666666666666664</v>
      </c>
      <c r="J5" t="s">
        <v>115</v>
      </c>
      <c r="K5">
        <f>232+7+99+88</f>
        <v>426</v>
      </c>
      <c r="L5">
        <v>17</v>
      </c>
      <c r="M5" s="19">
        <f t="shared" si="1"/>
        <v>25.058823529411764</v>
      </c>
    </row>
    <row r="6" spans="3:13" ht="15">
      <c r="C6" t="s">
        <v>127</v>
      </c>
      <c r="D6">
        <f>137+172+41+15+66</f>
        <v>431</v>
      </c>
      <c r="E6">
        <v>10</v>
      </c>
      <c r="F6" s="19">
        <f>+D6/E6</f>
        <v>43.1</v>
      </c>
      <c r="J6" t="s">
        <v>119</v>
      </c>
      <c r="K6">
        <f>111+72+104+74</f>
        <v>361</v>
      </c>
      <c r="L6">
        <v>21</v>
      </c>
      <c r="M6" s="19">
        <f>+K6/L6</f>
        <v>17.19047619047619</v>
      </c>
    </row>
    <row r="7" spans="3:13" ht="15">
      <c r="C7" t="s">
        <v>115</v>
      </c>
      <c r="D7">
        <f>229+58+63+50+23</f>
        <v>423</v>
      </c>
      <c r="E7">
        <v>15</v>
      </c>
      <c r="F7" s="19">
        <f>+D7/E7</f>
        <v>28.2</v>
      </c>
      <c r="J7" t="s">
        <v>121</v>
      </c>
      <c r="K7">
        <f>80+2+47+151</f>
        <v>280</v>
      </c>
      <c r="L7">
        <v>6</v>
      </c>
      <c r="M7" s="19">
        <f>+K7/L7</f>
        <v>46.666666666666664</v>
      </c>
    </row>
    <row r="8" spans="3:13" ht="15">
      <c r="C8" t="s">
        <v>125</v>
      </c>
      <c r="D8">
        <f>47+23+86+123+114</f>
        <v>393</v>
      </c>
      <c r="E8">
        <v>16</v>
      </c>
      <c r="F8" s="19">
        <f>+D8/E8</f>
        <v>24.5625</v>
      </c>
      <c r="J8" t="s">
        <v>112</v>
      </c>
      <c r="K8">
        <f>119+45+46+14</f>
        <v>224</v>
      </c>
      <c r="L8">
        <v>16</v>
      </c>
      <c r="M8" s="19">
        <f>+K8/L8</f>
        <v>14</v>
      </c>
    </row>
    <row r="9" spans="3:13" ht="15">
      <c r="C9" t="s">
        <v>119</v>
      </c>
      <c r="D9">
        <f>167+19+78+75+52</f>
        <v>391</v>
      </c>
      <c r="E9">
        <v>17</v>
      </c>
      <c r="F9" s="19">
        <f>+D9/E9</f>
        <v>23</v>
      </c>
      <c r="J9" t="s">
        <v>128</v>
      </c>
      <c r="K9">
        <f>45+41+6+119</f>
        <v>211</v>
      </c>
      <c r="L9">
        <v>16</v>
      </c>
      <c r="M9" s="19">
        <f>+K9/L9</f>
        <v>13.1875</v>
      </c>
    </row>
    <row r="10" spans="3:13" ht="15">
      <c r="C10" t="s">
        <v>114</v>
      </c>
      <c r="D10">
        <f>136+60</f>
        <v>196</v>
      </c>
      <c r="E10">
        <v>5</v>
      </c>
      <c r="F10" s="19">
        <f t="shared" si="0"/>
        <v>39.2</v>
      </c>
      <c r="J10" t="s">
        <v>127</v>
      </c>
      <c r="K10">
        <f>140+36+3+22</f>
        <v>201</v>
      </c>
      <c r="L10">
        <v>12</v>
      </c>
      <c r="M10" s="19">
        <f t="shared" si="1"/>
        <v>16.75</v>
      </c>
    </row>
    <row r="11" spans="3:13" ht="15">
      <c r="C11" t="s">
        <v>123</v>
      </c>
      <c r="D11">
        <f>94+26+24+36</f>
        <v>180</v>
      </c>
      <c r="E11">
        <v>5</v>
      </c>
      <c r="F11" s="19">
        <f t="shared" si="0"/>
        <v>36</v>
      </c>
      <c r="J11" t="s">
        <v>181</v>
      </c>
      <c r="K11">
        <f>84+9+24+13</f>
        <v>130</v>
      </c>
      <c r="L11">
        <v>4</v>
      </c>
      <c r="M11" s="19">
        <f t="shared" si="1"/>
        <v>32.5</v>
      </c>
    </row>
    <row r="12" spans="3:13" ht="15">
      <c r="C12" t="s">
        <v>112</v>
      </c>
      <c r="D12">
        <f>35+36+4</f>
        <v>75</v>
      </c>
      <c r="E12">
        <v>12</v>
      </c>
      <c r="F12" s="19">
        <f>+D12/E12</f>
        <v>6.25</v>
      </c>
      <c r="J12" t="s">
        <v>117</v>
      </c>
      <c r="K12">
        <f>26+5+11+12</f>
        <v>54</v>
      </c>
      <c r="L12">
        <v>6</v>
      </c>
      <c r="M12" s="19">
        <f>+K12/L12</f>
        <v>9</v>
      </c>
    </row>
    <row r="13" spans="3:13" ht="15">
      <c r="C13" t="s">
        <v>126</v>
      </c>
      <c r="D13">
        <f>24+50</f>
        <v>74</v>
      </c>
      <c r="E13">
        <v>3</v>
      </c>
      <c r="F13" s="19">
        <f t="shared" si="0"/>
        <v>24.666666666666668</v>
      </c>
      <c r="J13" t="s">
        <v>113</v>
      </c>
      <c r="K13">
        <f>34+1+15</f>
        <v>50</v>
      </c>
      <c r="L13">
        <v>8</v>
      </c>
      <c r="M13" s="19">
        <f>+K13/L13</f>
        <v>6.25</v>
      </c>
    </row>
    <row r="14" spans="3:13" ht="15">
      <c r="C14" t="s">
        <v>113</v>
      </c>
      <c r="D14">
        <f>36+22</f>
        <v>58</v>
      </c>
      <c r="E14">
        <v>5</v>
      </c>
      <c r="F14" s="19">
        <f t="shared" si="0"/>
        <v>11.6</v>
      </c>
      <c r="J14" t="s">
        <v>123</v>
      </c>
      <c r="K14">
        <f>27+7+12</f>
        <v>46</v>
      </c>
      <c r="L14">
        <v>13</v>
      </c>
      <c r="M14" s="19">
        <f t="shared" si="1"/>
        <v>3.5384615384615383</v>
      </c>
    </row>
    <row r="15" spans="3:13" ht="15">
      <c r="C15" t="s">
        <v>124</v>
      </c>
      <c r="D15">
        <v>24</v>
      </c>
      <c r="E15">
        <v>2</v>
      </c>
      <c r="F15" s="19">
        <f>+D15/E15</f>
        <v>12</v>
      </c>
      <c r="J15" t="s">
        <v>273</v>
      </c>
      <c r="K15">
        <v>0</v>
      </c>
      <c r="L15">
        <v>1</v>
      </c>
      <c r="M15" s="19">
        <f t="shared" si="1"/>
        <v>0</v>
      </c>
    </row>
    <row r="16" spans="3:13" ht="15">
      <c r="C16" t="s">
        <v>116</v>
      </c>
      <c r="D16">
        <v>4</v>
      </c>
      <c r="E16">
        <v>2</v>
      </c>
      <c r="F16" s="19">
        <f t="shared" si="0"/>
        <v>2</v>
      </c>
      <c r="J16" t="s">
        <v>274</v>
      </c>
      <c r="K16">
        <v>0</v>
      </c>
      <c r="L16">
        <v>1</v>
      </c>
      <c r="M16" s="19">
        <f t="shared" si="1"/>
        <v>0</v>
      </c>
    </row>
    <row r="17" spans="3:13" ht="15">
      <c r="C17" t="s">
        <v>181</v>
      </c>
      <c r="D17">
        <v>0</v>
      </c>
      <c r="E17">
        <v>1</v>
      </c>
      <c r="F17" s="19">
        <f aca="true" t="shared" si="2" ref="F17:F22">+D17/E17</f>
        <v>0</v>
      </c>
      <c r="J17" t="s">
        <v>275</v>
      </c>
      <c r="K17">
        <v>0</v>
      </c>
      <c r="L17">
        <v>1</v>
      </c>
      <c r="M17" s="19">
        <f t="shared" si="1"/>
        <v>0</v>
      </c>
    </row>
    <row r="18" spans="3:13" ht="15">
      <c r="C18" t="s">
        <v>182</v>
      </c>
      <c r="D18">
        <v>0</v>
      </c>
      <c r="E18">
        <v>1</v>
      </c>
      <c r="F18" s="19">
        <f t="shared" si="2"/>
        <v>0</v>
      </c>
      <c r="J18" t="s">
        <v>276</v>
      </c>
      <c r="K18">
        <v>0</v>
      </c>
      <c r="L18">
        <v>1</v>
      </c>
      <c r="M18" s="19">
        <f t="shared" si="1"/>
        <v>0</v>
      </c>
    </row>
    <row r="19" spans="3:13" ht="15">
      <c r="C19" t="s">
        <v>183</v>
      </c>
      <c r="D19">
        <v>0</v>
      </c>
      <c r="E19">
        <v>1</v>
      </c>
      <c r="F19" s="19">
        <f t="shared" si="2"/>
        <v>0</v>
      </c>
      <c r="J19" t="s">
        <v>124</v>
      </c>
      <c r="K19">
        <v>0</v>
      </c>
      <c r="L19">
        <v>1</v>
      </c>
      <c r="M19" s="19">
        <f t="shared" si="1"/>
        <v>0</v>
      </c>
    </row>
    <row r="20" spans="3:13" ht="15">
      <c r="C20" t="s">
        <v>184</v>
      </c>
      <c r="D20">
        <v>0</v>
      </c>
      <c r="E20">
        <v>1</v>
      </c>
      <c r="F20" s="19">
        <f t="shared" si="2"/>
        <v>0</v>
      </c>
      <c r="J20" t="s">
        <v>363</v>
      </c>
      <c r="K20">
        <v>0</v>
      </c>
      <c r="L20">
        <v>1</v>
      </c>
      <c r="M20" s="19">
        <f>+K20/L20</f>
        <v>0</v>
      </c>
    </row>
    <row r="21" spans="3:13" ht="15">
      <c r="C21" t="s">
        <v>364</v>
      </c>
      <c r="D21">
        <v>0</v>
      </c>
      <c r="E21">
        <v>1</v>
      </c>
      <c r="F21" s="19">
        <f t="shared" si="2"/>
        <v>0</v>
      </c>
      <c r="J21" t="s">
        <v>126</v>
      </c>
      <c r="K21">
        <v>0</v>
      </c>
      <c r="L21">
        <v>2</v>
      </c>
      <c r="M21" s="19">
        <f>+K21/L21</f>
        <v>0</v>
      </c>
    </row>
    <row r="22" spans="3:13" ht="15">
      <c r="C22" t="s">
        <v>276</v>
      </c>
      <c r="D22">
        <v>0</v>
      </c>
      <c r="E22">
        <v>2</v>
      </c>
      <c r="F22" s="19">
        <f t="shared" si="2"/>
        <v>0</v>
      </c>
      <c r="J22" t="s">
        <v>120</v>
      </c>
      <c r="K22">
        <v>0</v>
      </c>
      <c r="L22">
        <v>2</v>
      </c>
      <c r="M22" s="19">
        <f t="shared" si="1"/>
        <v>0</v>
      </c>
    </row>
    <row r="23" spans="3:13" ht="15">
      <c r="C23" t="s">
        <v>122</v>
      </c>
      <c r="D23">
        <v>0</v>
      </c>
      <c r="E23">
        <v>2</v>
      </c>
      <c r="F23" s="19">
        <f>+D23/E23</f>
        <v>0</v>
      </c>
      <c r="J23" t="s">
        <v>116</v>
      </c>
      <c r="K23">
        <v>0</v>
      </c>
      <c r="L23">
        <v>2</v>
      </c>
      <c r="M23" s="19">
        <f t="shared" si="1"/>
        <v>0</v>
      </c>
    </row>
    <row r="24" spans="3:13" ht="15">
      <c r="C24" t="s">
        <v>180</v>
      </c>
      <c r="D24">
        <v>0</v>
      </c>
      <c r="E24">
        <v>2</v>
      </c>
      <c r="F24" s="19">
        <f>+D24/E24</f>
        <v>0</v>
      </c>
      <c r="J24" t="s">
        <v>453</v>
      </c>
      <c r="K24">
        <v>0</v>
      </c>
      <c r="L24">
        <v>2</v>
      </c>
      <c r="M24" s="19">
        <f>+K24/L24</f>
        <v>0</v>
      </c>
    </row>
    <row r="25" spans="3:13" ht="15">
      <c r="C25" t="s">
        <v>363</v>
      </c>
      <c r="D25">
        <v>0</v>
      </c>
      <c r="E25">
        <v>2</v>
      </c>
      <c r="F25" s="19">
        <f>+D25/E25</f>
        <v>0</v>
      </c>
      <c r="J25" t="s">
        <v>114</v>
      </c>
      <c r="K25">
        <v>0</v>
      </c>
      <c r="L25">
        <v>6</v>
      </c>
      <c r="M25" s="19">
        <f t="shared" si="1"/>
        <v>0</v>
      </c>
    </row>
    <row r="26" spans="3:6" ht="15">
      <c r="C26" t="s">
        <v>120</v>
      </c>
      <c r="D26">
        <v>0</v>
      </c>
      <c r="E26">
        <v>4</v>
      </c>
      <c r="F26" s="19">
        <f>+D26/E26</f>
        <v>0</v>
      </c>
    </row>
    <row r="27" spans="3:6" ht="15">
      <c r="C27" t="s">
        <v>121</v>
      </c>
      <c r="D27">
        <v>0</v>
      </c>
      <c r="E27">
        <v>5</v>
      </c>
      <c r="F27" s="19">
        <f>+D27/E27</f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2010-12-06T08:32:39Z</dcterms:modified>
  <cp:category/>
  <cp:version/>
  <cp:contentType/>
  <cp:contentStatus/>
</cp:coreProperties>
</file>