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nőifutam1" sheetId="1" r:id="rId1"/>
    <sheet name="nöifutam2" sheetId="2" r:id="rId2"/>
    <sheet name="ffifutam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<sst xmlns="http://schemas.openxmlformats.org/spreadsheetml/2006/main" count="1364" uniqueCount="397">
  <si>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</si>
  <si>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</si>
  <si>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</si>
  <si>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</si>
  <si>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</si>
  <si>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</si>
  <si>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</si>
  <si>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</si>
  <si>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</si>
  <si>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</si>
  <si>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</si>
  <si>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</si>
  <si>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</si>
  <si>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</si>
  <si>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</si>
  <si>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</si>
  <si>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</si>
  <si>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</si>
  <si>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</si>
  <si>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</si>
  <si>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</si>
  <si>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</si>
  <si>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</si>
  <si>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</si>
  <si>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</si>
  <si>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</si>
  <si>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</si>
  <si>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</si>
  <si>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1.szektor</t>
  </si>
  <si>
    <t>2.szektor</t>
  </si>
  <si>
    <t>fis-ski.com adatok felhasználásával</t>
  </si>
  <si>
    <t>Salomon</t>
  </si>
  <si>
    <t>Atomic</t>
  </si>
  <si>
    <t>Rossignol</t>
  </si>
  <si>
    <t>Head</t>
  </si>
  <si>
    <t>Fischer</t>
  </si>
  <si>
    <t>Nordica</t>
  </si>
  <si>
    <t>Elan</t>
  </si>
  <si>
    <t>Völkl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</si>
  <si>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</si>
  <si>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</si>
  <si>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</si>
  <si>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</si>
  <si>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</si>
  <si>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</si>
  <si>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</si>
  <si>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</si>
  <si>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</si>
  <si>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</si>
  <si>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</si>
  <si>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</si>
  <si>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</si>
  <si>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</si>
  <si>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</si>
  <si>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</si>
  <si>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</si>
  <si>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</si>
  <si>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</si>
  <si>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</si>
  <si>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</si>
  <si>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</si>
  <si>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</si>
  <si>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</si>
  <si>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</si>
  <si>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</si>
  <si>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</si>
  <si>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</si>
  <si>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</si>
  <si>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</si>
  <si>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</si>
  <si>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</si>
  <si>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</si>
  <si>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</si>
  <si>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</si>
  <si>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</si>
  <si>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</si>
  <si>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</si>
  <si>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</si>
  <si>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</si>
  <si>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</si>
  <si>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</si>
  <si>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</si>
  <si>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</si>
  <si>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</si>
  <si>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</si>
  <si>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</si>
  <si>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</si>
  <si>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</si>
  <si>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</si>
  <si>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</si>
  <si>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</si>
  <si>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</si>
  <si>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>kiesett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</si>
  <si>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</si>
  <si>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</si>
  <si>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</si>
  <si>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</si>
  <si>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</si>
  <si>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</si>
  <si>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</si>
  <si>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</si>
  <si>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</si>
  <si>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</si>
  <si>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</si>
  <si>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</si>
  <si>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</si>
  <si>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</si>
  <si>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</si>
  <si>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2. futam</t>
  </si>
  <si>
    <t>1.f.</t>
  </si>
  <si>
    <t>Pályát tűzte: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</si>
  <si>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</si>
  <si>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</si>
  <si>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</si>
  <si>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</si>
  <si>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</si>
  <si>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</si>
  <si>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</si>
  <si>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</si>
  <si>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</si>
  <si>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</si>
  <si>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</si>
  <si>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</si>
  <si>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</si>
  <si>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</si>
  <si>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</si>
  <si>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</si>
  <si>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</si>
  <si>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</si>
  <si>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</si>
  <si>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</si>
  <si>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</si>
  <si>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</si>
  <si>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</si>
  <si>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</si>
  <si>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</si>
  <si>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</si>
  <si>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</si>
  <si>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</si>
  <si>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</si>
  <si>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</si>
  <si>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</si>
  <si>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</si>
  <si>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</si>
  <si>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</si>
  <si>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</si>
  <si>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</si>
  <si>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</si>
  <si>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</si>
  <si>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</si>
  <si>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</si>
  <si>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</si>
  <si>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</si>
  <si>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</si>
  <si>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</si>
  <si>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</si>
  <si>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</si>
  <si>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</si>
  <si>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</si>
  <si>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</si>
  <si>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</si>
  <si>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</si>
  <si>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</si>
  <si>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</si>
  <si>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</si>
  <si>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</si>
  <si>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</si>
  <si>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</si>
  <si>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</si>
  <si>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</si>
  <si>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</si>
  <si>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</si>
  <si>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</si>
  <si>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</si>
  <si>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</si>
  <si>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</si>
  <si>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</si>
  <si>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</si>
  <si>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</si>
  <si>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</si>
  <si>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</si>
  <si>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</si>
  <si>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abszolút újonc a Vk-ban</t>
  </si>
  <si>
    <t>Liechtenstein</t>
  </si>
  <si>
    <t>Horvátország</t>
  </si>
  <si>
    <t>Belgium</t>
  </si>
  <si>
    <t>Lettország</t>
  </si>
  <si>
    <t>Andorra</t>
  </si>
  <si>
    <t>Dynastar</t>
  </si>
  <si>
    <t xml:space="preserve">MDA </t>
  </si>
  <si>
    <t xml:space="preserve">ISL </t>
  </si>
  <si>
    <t xml:space="preserve">RUS </t>
  </si>
  <si>
    <t xml:space="preserve">BUL </t>
  </si>
  <si>
    <t>Pont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</si>
  <si>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</si>
  <si>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</si>
  <si>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</si>
  <si>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</si>
  <si>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</si>
  <si>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</si>
  <si>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</si>
  <si>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</si>
  <si>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</si>
  <si>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</si>
  <si>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</si>
  <si>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</si>
  <si>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</si>
  <si>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</si>
  <si>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</si>
  <si>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</si>
  <si>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</si>
  <si>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</si>
  <si>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</si>
  <si>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</si>
  <si>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</si>
  <si>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</si>
  <si>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</si>
  <si>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</si>
  <si>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</si>
  <si>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</si>
  <si>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</si>
  <si>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</si>
  <si>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</si>
  <si>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</si>
  <si>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</si>
  <si>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</si>
  <si>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</si>
  <si>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</si>
  <si>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</si>
  <si>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</si>
  <si>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</si>
  <si>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</si>
  <si>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</si>
  <si>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</si>
  <si>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</si>
  <si>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</si>
  <si>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</si>
  <si>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</si>
  <si>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</si>
  <si>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</si>
  <si>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</si>
  <si>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</si>
  <si>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</si>
  <si>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</si>
  <si>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</si>
  <si>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</si>
  <si>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</si>
  <si>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</si>
  <si>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</si>
  <si>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</si>
  <si>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</si>
  <si>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</si>
  <si>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</si>
  <si>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</si>
  <si>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</si>
  <si>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</si>
  <si>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</si>
  <si>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</si>
  <si>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</si>
  <si>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</si>
  <si>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</si>
  <si>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</si>
  <si>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</si>
  <si>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</si>
  <si>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</si>
  <si>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</si>
  <si>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</si>
  <si>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</si>
  <si>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</si>
  <si>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</si>
  <si>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</si>
  <si>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</si>
  <si>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</si>
  <si>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</si>
  <si>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</si>
  <si>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</si>
  <si>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</si>
  <si>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</si>
  <si>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</si>
  <si>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</si>
  <si>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>2.pont</t>
  </si>
  <si>
    <t>3.pont</t>
  </si>
  <si>
    <t>4.pont</t>
  </si>
  <si>
    <t>3.szektor</t>
  </si>
  <si>
    <t>4.szektor</t>
  </si>
  <si>
    <t>futam</t>
  </si>
  <si>
    <t>Stöckli</t>
  </si>
  <si>
    <t>idei Vk-sorozatban most először szerepel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</si>
  <si>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</si>
  <si>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</si>
  <si>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</si>
  <si>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</si>
  <si>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</si>
  <si>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</si>
  <si>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</si>
  <si>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</si>
  <si>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</si>
  <si>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</si>
  <si>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</si>
  <si>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</si>
  <si>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</si>
  <si>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</si>
  <si>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</si>
  <si>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</si>
  <si>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</si>
  <si>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</si>
  <si>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</si>
  <si>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</si>
  <si>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</si>
  <si>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</si>
  <si>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</si>
  <si>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</si>
  <si>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</si>
  <si>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</si>
  <si>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</si>
  <si>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</si>
  <si>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</si>
  <si>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</si>
  <si>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</si>
  <si>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</si>
  <si>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</si>
  <si>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</si>
  <si>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</si>
  <si>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</si>
  <si>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</si>
  <si>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</si>
  <si>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</si>
  <si>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</si>
  <si>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</si>
  <si>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</si>
  <si>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</si>
  <si>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</si>
  <si>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</si>
  <si>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</si>
  <si>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</si>
  <si>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</si>
  <si>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</si>
  <si>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</si>
  <si>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</si>
  <si>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</si>
  <si>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</si>
  <si>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Svindål, Aksel Lund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</si>
  <si>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</si>
  <si>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</si>
  <si>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</si>
  <si>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</si>
  <si>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</si>
  <si>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</si>
  <si>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</si>
  <si>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</si>
  <si>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</si>
  <si>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</si>
  <si>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</si>
  <si>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</si>
  <si>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</si>
  <si>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</si>
  <si>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</si>
  <si>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</si>
  <si>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</si>
  <si>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</si>
  <si>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</si>
  <si>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</si>
  <si>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</si>
  <si>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</si>
  <si>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</si>
  <si>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</si>
  <si>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</si>
  <si>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</si>
  <si>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</si>
  <si>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</si>
  <si>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</si>
  <si>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>J. Pollock</t>
  </si>
  <si>
    <t>CAN</t>
  </si>
  <si>
    <t>C. Schwaiger</t>
  </si>
  <si>
    <t>GER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</si>
  <si>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</si>
  <si>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</si>
  <si>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</si>
  <si>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</si>
  <si>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</si>
  <si>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</si>
  <si>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</si>
  <si>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</si>
  <si>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</si>
  <si>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</si>
  <si>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</si>
  <si>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</si>
  <si>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</si>
  <si>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</si>
  <si>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</si>
  <si>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</si>
  <si>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</si>
  <si>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</si>
  <si>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1. futam</t>
  </si>
  <si>
    <t>5.szektor</t>
  </si>
  <si>
    <t>L. Louise SG</t>
  </si>
  <si>
    <t>Aspen SL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</si>
</sst>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8"/>
      <color indexed="1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8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0" xfId="0" applyFont="1" applyBorder="1" applyAlignment="1">
      <alignment/>
    </xf>
    <xf numFmtId="0" fontId="42" fillId="0" borderId="10" xfId="0" applyFont="1" applyBorder="1" applyAlignment="1">
      <alignment vertical="top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top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6.png" /><Relationship Id="rId16" Type="http://schemas.openxmlformats.org/officeDocument/2006/relationships/image" Target="../media/image27.png" /><Relationship Id="rId17" Type="http://schemas.openxmlformats.org/officeDocument/2006/relationships/image" Target="../media/image28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0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0050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0050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0050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bestFit="1" customWidth="1"/>
    <col min="2" max="2" width="3.8515625" style="0" bestFit="1" customWidth="1"/>
    <col min="3" max="3" width="8.57421875" style="0" bestFit="1" customWidth="1"/>
    <col min="4" max="4" width="26.421875" style="0" bestFit="1" customWidth="1"/>
    <col min="5" max="5" width="5.00390625" style="0" bestFit="1" customWidth="1"/>
    <col min="6" max="6" width="6.8515625" style="0" bestFit="1" customWidth="1"/>
    <col min="8" max="8" width="9.140625" style="4" customWidth="1"/>
    <col min="9" max="9" width="9.140625" style="5" customWidth="1"/>
    <col min="12" max="12" width="9.140625" style="5" customWidth="1"/>
  </cols>
  <sheetData>
    <row r="1" spans="1:13" s="31" customFormat="1" ht="15.75" thickBot="1">
      <c r="A1" s="31" t="s">
        <v>20</v>
      </c>
      <c r="B1" s="31" t="s">
        <v>21</v>
      </c>
      <c r="C1" s="31" t="s">
        <v>22</v>
      </c>
      <c r="D1" s="31" t="s">
        <v>23</v>
      </c>
      <c r="E1" s="31" t="s">
        <v>24</v>
      </c>
      <c r="F1" s="31" t="s">
        <v>25</v>
      </c>
      <c r="G1" s="31" t="s">
        <v>26</v>
      </c>
      <c r="H1" s="32" t="s">
        <v>27</v>
      </c>
      <c r="I1" s="33" t="s">
        <v>285</v>
      </c>
      <c r="J1" s="34" t="s">
        <v>28</v>
      </c>
      <c r="K1" s="34" t="s">
        <v>29</v>
      </c>
      <c r="L1" s="35"/>
      <c r="M1" s="36" t="s">
        <v>30</v>
      </c>
    </row>
    <row r="2" spans="1:11" ht="15.75" thickTop="1">
      <c r="A2" s="5">
        <v>1</v>
      </c>
      <c r="B2">
        <v>8</v>
      </c>
      <c r="C2">
        <v>505760</v>
      </c>
      <c r="D2" s="3" t="s">
        <v>46</v>
      </c>
      <c r="E2">
        <v>1986</v>
      </c>
      <c r="F2" t="s">
        <v>3</v>
      </c>
      <c r="G2" t="s">
        <v>33</v>
      </c>
      <c r="H2" s="4">
        <v>29.51</v>
      </c>
      <c r="I2" s="5">
        <v>53.86</v>
      </c>
      <c r="J2" s="9">
        <f>+H2</f>
        <v>29.51</v>
      </c>
      <c r="K2">
        <f>+I2-H2</f>
        <v>24.349999999999998</v>
      </c>
    </row>
    <row r="3" spans="1:11" ht="15">
      <c r="A3" s="5">
        <v>2</v>
      </c>
      <c r="B3">
        <v>15</v>
      </c>
      <c r="C3">
        <v>55690</v>
      </c>
      <c r="D3" s="3" t="s">
        <v>74</v>
      </c>
      <c r="E3">
        <v>1983</v>
      </c>
      <c r="F3" t="s">
        <v>5</v>
      </c>
      <c r="G3" t="s">
        <v>38</v>
      </c>
      <c r="H3" s="4">
        <v>29.77</v>
      </c>
      <c r="I3" s="5">
        <v>53.95</v>
      </c>
      <c r="J3">
        <f>+H3</f>
        <v>29.77</v>
      </c>
      <c r="K3">
        <f>+I3-H3</f>
        <v>24.180000000000003</v>
      </c>
    </row>
    <row r="4" spans="1:11" ht="15">
      <c r="A4" s="5">
        <v>3</v>
      </c>
      <c r="B4">
        <v>5</v>
      </c>
      <c r="C4">
        <v>565243</v>
      </c>
      <c r="D4" s="3" t="s">
        <v>43</v>
      </c>
      <c r="E4">
        <v>1983</v>
      </c>
      <c r="F4" t="s">
        <v>14</v>
      </c>
      <c r="G4" t="s">
        <v>286</v>
      </c>
      <c r="H4" s="4">
        <v>29.9</v>
      </c>
      <c r="I4" s="5">
        <v>54</v>
      </c>
      <c r="J4">
        <f>+H4</f>
        <v>29.9</v>
      </c>
      <c r="K4" s="9">
        <f>+I4-H4</f>
        <v>24.1</v>
      </c>
    </row>
    <row r="5" spans="1:13" s="5" customFormat="1" ht="15">
      <c r="A5" s="5">
        <v>4</v>
      </c>
      <c r="B5">
        <v>3</v>
      </c>
      <c r="C5">
        <v>185140</v>
      </c>
      <c r="D5" s="3" t="s">
        <v>41</v>
      </c>
      <c r="E5">
        <v>1980</v>
      </c>
      <c r="F5" t="s">
        <v>18</v>
      </c>
      <c r="G5" t="s">
        <v>35</v>
      </c>
      <c r="H5" s="4">
        <v>29.7</v>
      </c>
      <c r="I5" s="5">
        <v>54.06</v>
      </c>
      <c r="J5">
        <f>+H5</f>
        <v>29.7</v>
      </c>
      <c r="K5">
        <f>+I5-H5</f>
        <v>24.360000000000003</v>
      </c>
      <c r="M5"/>
    </row>
    <row r="6" spans="1:13" s="5" customFormat="1" ht="15">
      <c r="A6" s="5">
        <v>5</v>
      </c>
      <c r="B6">
        <v>9</v>
      </c>
      <c r="C6">
        <v>206035</v>
      </c>
      <c r="D6" s="3" t="s">
        <v>146</v>
      </c>
      <c r="E6">
        <v>1985</v>
      </c>
      <c r="F6" t="s">
        <v>13</v>
      </c>
      <c r="G6" t="s">
        <v>38</v>
      </c>
      <c r="H6" s="4">
        <v>29.95</v>
      </c>
      <c r="I6" s="5">
        <v>54.26</v>
      </c>
      <c r="J6">
        <f>+H6</f>
        <v>29.95</v>
      </c>
      <c r="K6">
        <f>+I6-H6</f>
        <v>24.31</v>
      </c>
      <c r="M6"/>
    </row>
    <row r="7" spans="1:13" s="5" customFormat="1" ht="15">
      <c r="A7" s="5">
        <v>6</v>
      </c>
      <c r="B7">
        <v>25</v>
      </c>
      <c r="C7">
        <v>705287</v>
      </c>
      <c r="D7" s="3" t="s">
        <v>73</v>
      </c>
      <c r="E7">
        <v>1984</v>
      </c>
      <c r="F7" t="s">
        <v>2</v>
      </c>
      <c r="G7" t="s">
        <v>31</v>
      </c>
      <c r="H7" s="4">
        <v>30.21</v>
      </c>
      <c r="I7" s="5">
        <v>54.36</v>
      </c>
      <c r="J7">
        <f>+H7</f>
        <v>30.21</v>
      </c>
      <c r="K7">
        <f>+I7-H7</f>
        <v>24.15</v>
      </c>
      <c r="M7"/>
    </row>
    <row r="8" spans="1:13" s="5" customFormat="1" ht="15">
      <c r="A8" s="5">
        <v>7</v>
      </c>
      <c r="B8">
        <v>4</v>
      </c>
      <c r="C8">
        <v>206001</v>
      </c>
      <c r="D8" s="3" t="s">
        <v>44</v>
      </c>
      <c r="E8">
        <v>1984</v>
      </c>
      <c r="F8" t="s">
        <v>13</v>
      </c>
      <c r="G8" t="s">
        <v>34</v>
      </c>
      <c r="H8" s="4">
        <v>30.09</v>
      </c>
      <c r="I8" s="5">
        <v>54.5</v>
      </c>
      <c r="J8">
        <f>+H8</f>
        <v>30.09</v>
      </c>
      <c r="K8">
        <f>+I8-H8</f>
        <v>24.41</v>
      </c>
      <c r="M8"/>
    </row>
    <row r="9" spans="1:13" s="5" customFormat="1" ht="15">
      <c r="A9" s="5">
        <v>8</v>
      </c>
      <c r="B9">
        <v>22</v>
      </c>
      <c r="C9">
        <v>196806</v>
      </c>
      <c r="D9" s="3" t="s">
        <v>107</v>
      </c>
      <c r="E9">
        <v>1988</v>
      </c>
      <c r="F9" t="s">
        <v>1</v>
      </c>
      <c r="G9" t="s">
        <v>31</v>
      </c>
      <c r="H9" s="4">
        <v>30.08</v>
      </c>
      <c r="I9" s="5">
        <v>54.64</v>
      </c>
      <c r="J9">
        <f>+H9</f>
        <v>30.08</v>
      </c>
      <c r="K9">
        <f>+I9-H9</f>
        <v>24.560000000000002</v>
      </c>
      <c r="M9"/>
    </row>
    <row r="10" spans="1:13" s="5" customFormat="1" ht="15">
      <c r="A10" s="5">
        <v>8</v>
      </c>
      <c r="B10">
        <v>6</v>
      </c>
      <c r="C10">
        <v>155415</v>
      </c>
      <c r="D10" s="3" t="s">
        <v>97</v>
      </c>
      <c r="E10">
        <v>1985</v>
      </c>
      <c r="F10" t="s">
        <v>4</v>
      </c>
      <c r="G10" t="s">
        <v>34</v>
      </c>
      <c r="H10" s="4">
        <v>29.75</v>
      </c>
      <c r="I10" s="5">
        <v>54.64</v>
      </c>
      <c r="J10">
        <f>+H10</f>
        <v>29.75</v>
      </c>
      <c r="K10">
        <f>+I10-H10</f>
        <v>24.89</v>
      </c>
      <c r="M10"/>
    </row>
    <row r="11" spans="1:13" s="5" customFormat="1" ht="15">
      <c r="A11" s="5">
        <v>10</v>
      </c>
      <c r="B11">
        <v>10</v>
      </c>
      <c r="C11">
        <v>537544</v>
      </c>
      <c r="D11" s="3" t="s">
        <v>57</v>
      </c>
      <c r="E11">
        <v>1984</v>
      </c>
      <c r="F11" t="s">
        <v>11</v>
      </c>
      <c r="G11" t="s">
        <v>34</v>
      </c>
      <c r="H11" s="4">
        <v>30.07</v>
      </c>
      <c r="I11" s="5">
        <v>54.93</v>
      </c>
      <c r="J11">
        <f>+H11</f>
        <v>30.07</v>
      </c>
      <c r="K11">
        <f>+I11-H11</f>
        <v>24.86</v>
      </c>
      <c r="M11"/>
    </row>
    <row r="12" spans="1:13" s="5" customFormat="1" ht="15">
      <c r="A12" s="5">
        <v>11</v>
      </c>
      <c r="B12">
        <v>24</v>
      </c>
      <c r="C12">
        <v>505610</v>
      </c>
      <c r="D12" s="3" t="s">
        <v>148</v>
      </c>
      <c r="E12">
        <v>1984</v>
      </c>
      <c r="F12" t="s">
        <v>3</v>
      </c>
      <c r="G12" t="s">
        <v>36</v>
      </c>
      <c r="H12" s="4">
        <v>30.24</v>
      </c>
      <c r="I12" s="5">
        <v>54.94</v>
      </c>
      <c r="J12">
        <f>+H12</f>
        <v>30.24</v>
      </c>
      <c r="K12">
        <f>+I12-H12</f>
        <v>24.7</v>
      </c>
      <c r="M12"/>
    </row>
    <row r="13" spans="1:13" s="5" customFormat="1" ht="15">
      <c r="A13" s="5">
        <v>12</v>
      </c>
      <c r="B13">
        <v>2</v>
      </c>
      <c r="C13">
        <v>195972</v>
      </c>
      <c r="D13" s="3" t="s">
        <v>143</v>
      </c>
      <c r="E13">
        <v>1982</v>
      </c>
      <c r="F13" t="s">
        <v>1</v>
      </c>
      <c r="G13" t="s">
        <v>32</v>
      </c>
      <c r="H13" s="4">
        <v>30.2</v>
      </c>
      <c r="I13" s="5">
        <v>55.05</v>
      </c>
      <c r="J13">
        <f>+H13</f>
        <v>30.2</v>
      </c>
      <c r="K13">
        <f>+I13-H13</f>
        <v>24.849999999999998</v>
      </c>
      <c r="M13"/>
    </row>
    <row r="14" spans="1:13" s="5" customFormat="1" ht="15">
      <c r="A14" s="5">
        <v>13</v>
      </c>
      <c r="B14">
        <v>18</v>
      </c>
      <c r="C14">
        <v>205993</v>
      </c>
      <c r="D14" s="3" t="s">
        <v>40</v>
      </c>
      <c r="E14">
        <v>1984</v>
      </c>
      <c r="F14" t="s">
        <v>13</v>
      </c>
      <c r="G14" t="s">
        <v>35</v>
      </c>
      <c r="H14" s="4">
        <v>29.88</v>
      </c>
      <c r="I14" s="5">
        <v>55.12</v>
      </c>
      <c r="J14">
        <f>+H14</f>
        <v>29.88</v>
      </c>
      <c r="K14">
        <f>+I14-H14</f>
        <v>25.24</v>
      </c>
      <c r="M14"/>
    </row>
    <row r="15" spans="1:13" s="5" customFormat="1" ht="15">
      <c r="A15" s="5">
        <v>14</v>
      </c>
      <c r="B15">
        <v>20</v>
      </c>
      <c r="C15">
        <v>505679</v>
      </c>
      <c r="D15" s="3" t="s">
        <v>94</v>
      </c>
      <c r="E15">
        <v>1985</v>
      </c>
      <c r="F15" t="s">
        <v>3</v>
      </c>
      <c r="G15" t="s">
        <v>33</v>
      </c>
      <c r="H15" s="4">
        <v>29.76</v>
      </c>
      <c r="I15" s="5">
        <v>55.17</v>
      </c>
      <c r="J15">
        <f>+H15</f>
        <v>29.76</v>
      </c>
      <c r="K15">
        <f>+I15-H15</f>
        <v>25.41</v>
      </c>
      <c r="M15"/>
    </row>
    <row r="16" spans="1:13" s="5" customFormat="1" ht="15">
      <c r="A16" s="5">
        <v>15</v>
      </c>
      <c r="B16">
        <v>7</v>
      </c>
      <c r="C16">
        <v>206160</v>
      </c>
      <c r="D16" s="3" t="s">
        <v>89</v>
      </c>
      <c r="E16">
        <v>1987</v>
      </c>
      <c r="F16" t="s">
        <v>13</v>
      </c>
      <c r="G16" t="s">
        <v>34</v>
      </c>
      <c r="H16" s="4">
        <v>30.85</v>
      </c>
      <c r="I16" s="5">
        <v>55.45</v>
      </c>
      <c r="J16">
        <f>+H16</f>
        <v>30.85</v>
      </c>
      <c r="K16">
        <f>+I16-H16</f>
        <v>24.6</v>
      </c>
      <c r="M16"/>
    </row>
    <row r="17" spans="1:13" s="5" customFormat="1" ht="15">
      <c r="A17" s="5">
        <v>16</v>
      </c>
      <c r="B17">
        <v>23</v>
      </c>
      <c r="C17">
        <v>185271</v>
      </c>
      <c r="D17" s="3" t="s">
        <v>98</v>
      </c>
      <c r="E17">
        <v>1989</v>
      </c>
      <c r="F17" t="s">
        <v>18</v>
      </c>
      <c r="G17" t="s">
        <v>35</v>
      </c>
      <c r="H17" s="4">
        <v>30.51</v>
      </c>
      <c r="I17" s="5">
        <v>55.61</v>
      </c>
      <c r="J17">
        <f>+H17</f>
        <v>30.51</v>
      </c>
      <c r="K17">
        <f>+I17-H17</f>
        <v>25.099999999999998</v>
      </c>
      <c r="M17"/>
    </row>
    <row r="18" spans="1:13" s="5" customFormat="1" ht="15">
      <c r="A18" s="5">
        <v>17</v>
      </c>
      <c r="B18">
        <v>13</v>
      </c>
      <c r="C18">
        <v>205168</v>
      </c>
      <c r="D18" t="s">
        <v>145</v>
      </c>
      <c r="E18">
        <v>1989</v>
      </c>
      <c r="F18" t="s">
        <v>13</v>
      </c>
      <c r="G18" t="s">
        <v>35</v>
      </c>
      <c r="H18" s="4">
        <v>30.98</v>
      </c>
      <c r="I18" s="5">
        <v>55.8</v>
      </c>
      <c r="J18">
        <f>+H18</f>
        <v>30.98</v>
      </c>
      <c r="K18">
        <f>+I18-H18</f>
        <v>24.819999999999997</v>
      </c>
      <c r="M18"/>
    </row>
    <row r="19" spans="1:13" s="5" customFormat="1" ht="15">
      <c r="A19" s="5">
        <v>18</v>
      </c>
      <c r="B19">
        <v>38</v>
      </c>
      <c r="C19">
        <v>296509</v>
      </c>
      <c r="D19" s="3" t="s">
        <v>66</v>
      </c>
      <c r="E19">
        <v>1985</v>
      </c>
      <c r="F19" t="s">
        <v>10</v>
      </c>
      <c r="G19" t="s">
        <v>33</v>
      </c>
      <c r="H19" s="4">
        <v>30.89</v>
      </c>
      <c r="I19" s="5">
        <v>55.87</v>
      </c>
      <c r="J19">
        <f>+H19</f>
        <v>30.89</v>
      </c>
      <c r="K19">
        <f>+I19-H19</f>
        <v>24.979999999999997</v>
      </c>
      <c r="M19"/>
    </row>
    <row r="20" spans="1:13" s="5" customFormat="1" ht="15">
      <c r="A20" s="5">
        <v>19</v>
      </c>
      <c r="B20">
        <v>30</v>
      </c>
      <c r="C20">
        <v>196793</v>
      </c>
      <c r="D20" s="3" t="s">
        <v>62</v>
      </c>
      <c r="E20">
        <v>1988</v>
      </c>
      <c r="F20" t="s">
        <v>1</v>
      </c>
      <c r="G20" t="s">
        <v>33</v>
      </c>
      <c r="H20" s="4">
        <v>30.41</v>
      </c>
      <c r="I20" s="5">
        <v>56.03</v>
      </c>
      <c r="J20">
        <f>+H20</f>
        <v>30.41</v>
      </c>
      <c r="K20">
        <f>+I20-H20</f>
        <v>25.62</v>
      </c>
      <c r="M20"/>
    </row>
    <row r="21" spans="1:11" ht="15">
      <c r="A21" s="5">
        <v>20</v>
      </c>
      <c r="B21">
        <v>17</v>
      </c>
      <c r="C21">
        <v>55576</v>
      </c>
      <c r="D21" s="3" t="s">
        <v>48</v>
      </c>
      <c r="E21">
        <v>1981</v>
      </c>
      <c r="F21" t="s">
        <v>5</v>
      </c>
      <c r="G21" t="s">
        <v>34</v>
      </c>
      <c r="H21" s="4">
        <v>30.54</v>
      </c>
      <c r="I21" s="5">
        <v>56.1</v>
      </c>
      <c r="J21">
        <f>+H21</f>
        <v>30.54</v>
      </c>
      <c r="K21">
        <f>+I21-H21</f>
        <v>25.560000000000002</v>
      </c>
    </row>
    <row r="22" spans="1:11" ht="15">
      <c r="A22" s="5">
        <v>21</v>
      </c>
      <c r="B22">
        <v>19</v>
      </c>
      <c r="C22">
        <v>295435</v>
      </c>
      <c r="D22" s="3" t="s">
        <v>61</v>
      </c>
      <c r="E22">
        <v>1980</v>
      </c>
      <c r="F22" t="s">
        <v>10</v>
      </c>
      <c r="G22" t="s">
        <v>35</v>
      </c>
      <c r="H22" s="4">
        <v>30.33</v>
      </c>
      <c r="I22" s="5">
        <v>56.23</v>
      </c>
      <c r="J22">
        <f>+H22</f>
        <v>30.33</v>
      </c>
      <c r="K22">
        <f>+I22-H22</f>
        <v>25.9</v>
      </c>
    </row>
    <row r="23" spans="1:11" ht="15">
      <c r="A23" s="5">
        <v>22</v>
      </c>
      <c r="B23">
        <v>48</v>
      </c>
      <c r="C23">
        <v>55807</v>
      </c>
      <c r="D23" t="s">
        <v>162</v>
      </c>
      <c r="E23">
        <v>1986</v>
      </c>
      <c r="F23" t="s">
        <v>5</v>
      </c>
      <c r="G23" t="s">
        <v>37</v>
      </c>
      <c r="H23" s="4">
        <v>31.04</v>
      </c>
      <c r="I23" s="5">
        <v>56.28</v>
      </c>
      <c r="J23">
        <f>+H23</f>
        <v>31.04</v>
      </c>
      <c r="K23">
        <f>+I23-H23</f>
        <v>25.240000000000002</v>
      </c>
    </row>
    <row r="24" spans="1:11" ht="15">
      <c r="A24" s="5">
        <v>23</v>
      </c>
      <c r="B24">
        <v>35</v>
      </c>
      <c r="C24">
        <v>105269</v>
      </c>
      <c r="D24" s="3" t="s">
        <v>75</v>
      </c>
      <c r="E24">
        <v>1989</v>
      </c>
      <c r="F24" t="s">
        <v>9</v>
      </c>
      <c r="G24" t="s">
        <v>33</v>
      </c>
      <c r="H24" s="4">
        <v>30.81</v>
      </c>
      <c r="I24" s="5">
        <v>56.32</v>
      </c>
      <c r="J24">
        <f>+H24</f>
        <v>30.81</v>
      </c>
      <c r="K24">
        <f>+I24-H24</f>
        <v>25.51</v>
      </c>
    </row>
    <row r="25" spans="1:11" ht="15">
      <c r="A25" s="5">
        <v>24</v>
      </c>
      <c r="B25">
        <v>16</v>
      </c>
      <c r="C25">
        <v>505483</v>
      </c>
      <c r="D25" s="3" t="s">
        <v>50</v>
      </c>
      <c r="E25">
        <v>1981</v>
      </c>
      <c r="F25" t="s">
        <v>3</v>
      </c>
      <c r="G25" t="s">
        <v>34</v>
      </c>
      <c r="H25" s="4">
        <v>30.77</v>
      </c>
      <c r="I25" s="5">
        <v>56.37</v>
      </c>
      <c r="J25">
        <f>+H25</f>
        <v>30.77</v>
      </c>
      <c r="K25">
        <f>+I25-H25</f>
        <v>25.599999999999998</v>
      </c>
    </row>
    <row r="26" spans="1:11" ht="15">
      <c r="A26" s="5">
        <v>25</v>
      </c>
      <c r="B26">
        <v>27</v>
      </c>
      <c r="C26">
        <v>106633</v>
      </c>
      <c r="D26" s="3" t="s">
        <v>149</v>
      </c>
      <c r="E26">
        <v>1986</v>
      </c>
      <c r="F26" t="s">
        <v>9</v>
      </c>
      <c r="G26" t="s">
        <v>34</v>
      </c>
      <c r="H26" s="4">
        <v>30.68</v>
      </c>
      <c r="I26" s="5">
        <v>56.61</v>
      </c>
      <c r="J26">
        <f>+H26</f>
        <v>30.68</v>
      </c>
      <c r="K26">
        <f>+I26-H26</f>
        <v>25.93</v>
      </c>
    </row>
    <row r="27" spans="1:11" ht="15">
      <c r="A27" s="5">
        <v>26</v>
      </c>
      <c r="B27">
        <v>34</v>
      </c>
      <c r="C27">
        <v>537772</v>
      </c>
      <c r="D27" s="27" t="s">
        <v>376</v>
      </c>
      <c r="E27">
        <v>1985</v>
      </c>
      <c r="F27" t="s">
        <v>11</v>
      </c>
      <c r="G27" t="s">
        <v>33</v>
      </c>
      <c r="H27" s="4">
        <v>30.45</v>
      </c>
      <c r="I27" s="5">
        <v>56.77</v>
      </c>
      <c r="J27">
        <f>+H27</f>
        <v>30.45</v>
      </c>
      <c r="K27">
        <f>+I27-H27</f>
        <v>26.320000000000004</v>
      </c>
    </row>
    <row r="28" spans="1:11" ht="15">
      <c r="A28" s="5">
        <v>27</v>
      </c>
      <c r="B28">
        <v>32</v>
      </c>
      <c r="C28">
        <v>515997</v>
      </c>
      <c r="D28" t="s">
        <v>151</v>
      </c>
      <c r="E28">
        <v>1989</v>
      </c>
      <c r="F28" t="s">
        <v>8</v>
      </c>
      <c r="G28" t="s">
        <v>34</v>
      </c>
      <c r="H28" s="4">
        <v>31.44</v>
      </c>
      <c r="I28" s="5">
        <v>56.84</v>
      </c>
      <c r="J28">
        <f>+H28</f>
        <v>31.44</v>
      </c>
      <c r="K28">
        <f>+I28-H28</f>
        <v>25.400000000000002</v>
      </c>
    </row>
    <row r="29" spans="1:11" ht="15">
      <c r="A29" s="5">
        <v>28</v>
      </c>
      <c r="B29">
        <v>50</v>
      </c>
      <c r="C29">
        <v>516280</v>
      </c>
      <c r="D29" s="3" t="s">
        <v>104</v>
      </c>
      <c r="E29">
        <v>1993</v>
      </c>
      <c r="F29" t="s">
        <v>8</v>
      </c>
      <c r="G29" t="s">
        <v>34</v>
      </c>
      <c r="H29" s="4">
        <v>30.9</v>
      </c>
      <c r="I29" s="5">
        <v>56.91</v>
      </c>
      <c r="J29">
        <f>+H29</f>
        <v>30.9</v>
      </c>
      <c r="K29">
        <f>+I29-H29</f>
        <v>26.009999999999998</v>
      </c>
    </row>
    <row r="30" spans="1:11" ht="15">
      <c r="A30" s="5">
        <v>29</v>
      </c>
      <c r="B30">
        <v>44</v>
      </c>
      <c r="C30">
        <v>205239</v>
      </c>
      <c r="D30" t="s">
        <v>159</v>
      </c>
      <c r="E30">
        <v>1989</v>
      </c>
      <c r="F30" t="s">
        <v>13</v>
      </c>
      <c r="G30" t="s">
        <v>35</v>
      </c>
      <c r="H30" s="4">
        <v>31.21</v>
      </c>
      <c r="I30" s="5">
        <v>57.15</v>
      </c>
      <c r="J30">
        <f>+H30</f>
        <v>31.21</v>
      </c>
      <c r="K30">
        <f>+I30-H30</f>
        <v>25.939999999999998</v>
      </c>
    </row>
    <row r="31" spans="1:11" ht="15">
      <c r="A31" s="5">
        <v>30</v>
      </c>
      <c r="B31">
        <v>39</v>
      </c>
      <c r="C31">
        <v>105615</v>
      </c>
      <c r="D31" s="3" t="s">
        <v>155</v>
      </c>
      <c r="E31">
        <v>1988</v>
      </c>
      <c r="F31" t="s">
        <v>9</v>
      </c>
      <c r="H31" s="4">
        <v>31.38</v>
      </c>
      <c r="I31" s="5">
        <v>57.29</v>
      </c>
      <c r="J31">
        <f>+H31</f>
        <v>31.38</v>
      </c>
      <c r="K31">
        <f>+I31-H31</f>
        <v>25.91</v>
      </c>
    </row>
    <row r="32" spans="1:11" ht="15">
      <c r="A32" s="5">
        <v>31</v>
      </c>
      <c r="B32">
        <v>51</v>
      </c>
      <c r="C32">
        <v>196928</v>
      </c>
      <c r="D32" s="3" t="s">
        <v>53</v>
      </c>
      <c r="E32">
        <v>1989</v>
      </c>
      <c r="F32" t="s">
        <v>1</v>
      </c>
      <c r="G32" t="s">
        <v>33</v>
      </c>
      <c r="H32" s="4">
        <v>31.5</v>
      </c>
      <c r="I32" s="5">
        <v>57.43</v>
      </c>
      <c r="J32">
        <f>+H32</f>
        <v>31.5</v>
      </c>
      <c r="K32">
        <f>+I32-H32</f>
        <v>25.93</v>
      </c>
    </row>
    <row r="33" spans="1:11" ht="15">
      <c r="A33" s="5">
        <v>32</v>
      </c>
      <c r="B33">
        <v>63</v>
      </c>
      <c r="C33">
        <v>206174</v>
      </c>
      <c r="D33" s="27" t="s">
        <v>377</v>
      </c>
      <c r="E33">
        <v>1987</v>
      </c>
      <c r="F33" t="s">
        <v>13</v>
      </c>
      <c r="G33" t="s">
        <v>38</v>
      </c>
      <c r="H33" s="4">
        <v>31.68</v>
      </c>
      <c r="I33" s="5">
        <v>57.49</v>
      </c>
      <c r="J33">
        <f>+H33</f>
        <v>31.68</v>
      </c>
      <c r="K33">
        <f>+I33-H33</f>
        <v>25.810000000000002</v>
      </c>
    </row>
    <row r="34" spans="1:11" ht="15">
      <c r="A34" s="5">
        <v>33</v>
      </c>
      <c r="B34">
        <v>28</v>
      </c>
      <c r="C34">
        <v>536481</v>
      </c>
      <c r="D34" s="3" t="s">
        <v>60</v>
      </c>
      <c r="E34">
        <v>1979</v>
      </c>
      <c r="F34" t="s">
        <v>11</v>
      </c>
      <c r="G34" t="s">
        <v>33</v>
      </c>
      <c r="H34" s="4">
        <v>31.22</v>
      </c>
      <c r="I34" s="5">
        <v>57.58</v>
      </c>
      <c r="J34">
        <f>+H34</f>
        <v>31.22</v>
      </c>
      <c r="K34">
        <f>+I34-H34</f>
        <v>26.36</v>
      </c>
    </row>
    <row r="35" spans="1:11" ht="15">
      <c r="A35" s="5">
        <v>34</v>
      </c>
      <c r="B35">
        <v>52</v>
      </c>
      <c r="C35">
        <v>196179</v>
      </c>
      <c r="D35" s="3" t="s">
        <v>65</v>
      </c>
      <c r="E35">
        <v>1984</v>
      </c>
      <c r="F35" t="s">
        <v>1</v>
      </c>
      <c r="H35" s="4">
        <v>31.53</v>
      </c>
      <c r="I35" s="5">
        <v>57.59</v>
      </c>
      <c r="J35">
        <f>+H35</f>
        <v>31.53</v>
      </c>
      <c r="K35">
        <f>+I35-H35</f>
        <v>26.060000000000002</v>
      </c>
    </row>
    <row r="36" spans="1:11" ht="15">
      <c r="A36" s="5">
        <v>34</v>
      </c>
      <c r="B36">
        <v>43</v>
      </c>
      <c r="C36">
        <v>515733</v>
      </c>
      <c r="D36" s="3" t="s">
        <v>158</v>
      </c>
      <c r="E36">
        <v>1985</v>
      </c>
      <c r="F36" t="s">
        <v>8</v>
      </c>
      <c r="G36" t="s">
        <v>38</v>
      </c>
      <c r="H36" s="4">
        <v>31.7</v>
      </c>
      <c r="I36" s="5">
        <v>57.59</v>
      </c>
      <c r="J36">
        <f>+H36</f>
        <v>31.7</v>
      </c>
      <c r="K36">
        <f>+I36-H36</f>
        <v>25.890000000000004</v>
      </c>
    </row>
    <row r="37" spans="1:11" ht="15">
      <c r="A37" s="5">
        <v>36</v>
      </c>
      <c r="B37">
        <v>37</v>
      </c>
      <c r="C37">
        <v>56032</v>
      </c>
      <c r="D37" s="3" t="s">
        <v>76</v>
      </c>
      <c r="E37">
        <v>1990</v>
      </c>
      <c r="F37" t="s">
        <v>5</v>
      </c>
      <c r="G37" t="s">
        <v>32</v>
      </c>
      <c r="H37" s="4">
        <v>31.55</v>
      </c>
      <c r="I37" s="5">
        <v>57.7</v>
      </c>
      <c r="J37">
        <f>+H37</f>
        <v>31.55</v>
      </c>
      <c r="K37">
        <f>+I37-H37</f>
        <v>26.150000000000002</v>
      </c>
    </row>
    <row r="38" spans="1:11" ht="15">
      <c r="A38" s="5">
        <v>37</v>
      </c>
      <c r="B38">
        <v>49</v>
      </c>
      <c r="C38">
        <v>537792</v>
      </c>
      <c r="D38" s="3" t="s">
        <v>164</v>
      </c>
      <c r="E38">
        <v>1985</v>
      </c>
      <c r="F38" t="s">
        <v>11</v>
      </c>
      <c r="G38" t="s">
        <v>38</v>
      </c>
      <c r="H38" s="4">
        <v>31.39</v>
      </c>
      <c r="I38" s="5">
        <v>57.77</v>
      </c>
      <c r="J38">
        <f>+H38</f>
        <v>31.39</v>
      </c>
      <c r="K38">
        <f>+I38-H38</f>
        <v>26.380000000000003</v>
      </c>
    </row>
    <row r="39" spans="1:11" ht="15">
      <c r="A39" s="5">
        <v>38</v>
      </c>
      <c r="B39">
        <v>53</v>
      </c>
      <c r="C39">
        <v>515855</v>
      </c>
      <c r="D39" s="3" t="s">
        <v>165</v>
      </c>
      <c r="E39">
        <v>1987</v>
      </c>
      <c r="F39" t="s">
        <v>8</v>
      </c>
      <c r="G39" t="s">
        <v>286</v>
      </c>
      <c r="H39" s="4">
        <v>32.13</v>
      </c>
      <c r="I39" s="14">
        <v>57.82</v>
      </c>
      <c r="J39">
        <f>+H39</f>
        <v>32.13</v>
      </c>
      <c r="K39">
        <f>+I39-H39</f>
        <v>25.689999999999998</v>
      </c>
    </row>
    <row r="40" spans="1:11" ht="15">
      <c r="A40" s="5">
        <v>39</v>
      </c>
      <c r="B40">
        <v>56</v>
      </c>
      <c r="C40">
        <v>206355</v>
      </c>
      <c r="D40" s="3" t="s">
        <v>72</v>
      </c>
      <c r="E40">
        <v>1991</v>
      </c>
      <c r="F40" t="s">
        <v>13</v>
      </c>
      <c r="G40" t="s">
        <v>35</v>
      </c>
      <c r="H40" s="4">
        <v>32.03</v>
      </c>
      <c r="I40" s="5">
        <v>57.93</v>
      </c>
      <c r="J40">
        <f>+H40</f>
        <v>32.03</v>
      </c>
      <c r="K40">
        <f>+I40-H40</f>
        <v>25.9</v>
      </c>
    </row>
    <row r="41" spans="1:11" ht="15">
      <c r="A41" s="5">
        <v>40</v>
      </c>
      <c r="B41">
        <v>61</v>
      </c>
      <c r="C41">
        <v>505908</v>
      </c>
      <c r="D41" s="29" t="s">
        <v>362</v>
      </c>
      <c r="E41">
        <v>1988</v>
      </c>
      <c r="F41" t="s">
        <v>3</v>
      </c>
      <c r="G41" t="s">
        <v>38</v>
      </c>
      <c r="H41" s="4">
        <v>31.88</v>
      </c>
      <c r="I41" s="5">
        <v>58.1</v>
      </c>
      <c r="J41">
        <f>+H41</f>
        <v>31.88</v>
      </c>
      <c r="K41">
        <f>+I41-H41</f>
        <v>26.220000000000002</v>
      </c>
    </row>
    <row r="42" spans="1:11" ht="15">
      <c r="A42" s="5">
        <v>41</v>
      </c>
      <c r="B42">
        <v>46</v>
      </c>
      <c r="C42">
        <v>196726</v>
      </c>
      <c r="D42" s="3" t="s">
        <v>81</v>
      </c>
      <c r="E42">
        <v>1988</v>
      </c>
      <c r="F42" t="s">
        <v>1</v>
      </c>
      <c r="G42" t="s">
        <v>34</v>
      </c>
      <c r="H42" s="4">
        <v>31.67</v>
      </c>
      <c r="I42" s="5">
        <v>58.11</v>
      </c>
      <c r="J42">
        <f>+H42</f>
        <v>31.67</v>
      </c>
      <c r="K42">
        <f>+I42-H42</f>
        <v>26.439999999999998</v>
      </c>
    </row>
    <row r="43" spans="1:11" ht="15">
      <c r="A43" s="5">
        <v>42</v>
      </c>
      <c r="B43">
        <v>33</v>
      </c>
      <c r="C43">
        <v>515619</v>
      </c>
      <c r="D43" s="3" t="s">
        <v>152</v>
      </c>
      <c r="E43">
        <v>1982</v>
      </c>
      <c r="F43" t="s">
        <v>8</v>
      </c>
      <c r="G43" t="s">
        <v>34</v>
      </c>
      <c r="H43" s="4">
        <v>32.12</v>
      </c>
      <c r="I43" s="5">
        <v>58.16</v>
      </c>
      <c r="J43">
        <f>+H43</f>
        <v>32.12</v>
      </c>
      <c r="K43">
        <f>+I43-H43</f>
        <v>26.04</v>
      </c>
    </row>
    <row r="44" spans="1:11" ht="15">
      <c r="A44" s="5">
        <v>43</v>
      </c>
      <c r="B44">
        <v>55</v>
      </c>
      <c r="C44">
        <v>196725</v>
      </c>
      <c r="D44" s="3" t="s">
        <v>47</v>
      </c>
      <c r="E44">
        <v>1988</v>
      </c>
      <c r="F44" t="s">
        <v>1</v>
      </c>
      <c r="G44" t="s">
        <v>33</v>
      </c>
      <c r="H44" s="4">
        <v>32</v>
      </c>
      <c r="I44" s="5">
        <v>58.26</v>
      </c>
      <c r="J44">
        <f>+H44</f>
        <v>32</v>
      </c>
      <c r="K44">
        <f>+I44-H44</f>
        <v>26.259999999999998</v>
      </c>
    </row>
    <row r="45" spans="1:11" ht="15">
      <c r="A45" s="5">
        <v>44</v>
      </c>
      <c r="B45">
        <v>29</v>
      </c>
      <c r="C45">
        <v>565320</v>
      </c>
      <c r="D45" s="3" t="s">
        <v>99</v>
      </c>
      <c r="E45">
        <v>1988</v>
      </c>
      <c r="F45" t="s">
        <v>14</v>
      </c>
      <c r="G45" t="s">
        <v>286</v>
      </c>
      <c r="H45" s="4">
        <v>32.09</v>
      </c>
      <c r="I45" s="5">
        <v>58.28</v>
      </c>
      <c r="J45">
        <f>+H45</f>
        <v>32.09</v>
      </c>
      <c r="K45">
        <f>+I45-H45</f>
        <v>26.189999999999998</v>
      </c>
    </row>
    <row r="46" spans="1:11" ht="15">
      <c r="A46" s="5">
        <v>45</v>
      </c>
      <c r="B46">
        <v>58</v>
      </c>
      <c r="C46">
        <v>297601</v>
      </c>
      <c r="D46" s="3" t="s">
        <v>49</v>
      </c>
      <c r="E46">
        <v>1990</v>
      </c>
      <c r="F46" t="s">
        <v>10</v>
      </c>
      <c r="G46" t="s">
        <v>33</v>
      </c>
      <c r="H46" s="4">
        <v>31.7</v>
      </c>
      <c r="I46" s="5">
        <v>58.3</v>
      </c>
      <c r="J46">
        <f>+H46</f>
        <v>31.7</v>
      </c>
      <c r="K46">
        <f>+I46-H46</f>
        <v>26.599999999999998</v>
      </c>
    </row>
    <row r="47" spans="1:11" ht="15">
      <c r="A47" s="5">
        <v>45</v>
      </c>
      <c r="B47">
        <v>45</v>
      </c>
      <c r="C47">
        <v>106961</v>
      </c>
      <c r="D47" s="3" t="s">
        <v>160</v>
      </c>
      <c r="E47">
        <v>1990</v>
      </c>
      <c r="F47" t="s">
        <v>9</v>
      </c>
      <c r="G47" t="s">
        <v>33</v>
      </c>
      <c r="H47" s="4">
        <v>31.79</v>
      </c>
      <c r="I47" s="5">
        <v>58.3</v>
      </c>
      <c r="J47">
        <f>+H47</f>
        <v>31.79</v>
      </c>
      <c r="K47">
        <f>+I47-H47</f>
        <v>26.509999999999998</v>
      </c>
    </row>
    <row r="48" spans="1:11" ht="15">
      <c r="A48" s="5">
        <v>47</v>
      </c>
      <c r="B48">
        <v>41</v>
      </c>
      <c r="C48">
        <v>107068</v>
      </c>
      <c r="D48" s="3" t="s">
        <v>156</v>
      </c>
      <c r="E48">
        <v>1991</v>
      </c>
      <c r="F48" t="s">
        <v>9</v>
      </c>
      <c r="G48" t="s">
        <v>31</v>
      </c>
      <c r="H48" s="4">
        <v>32.71</v>
      </c>
      <c r="I48" s="5">
        <v>58.34</v>
      </c>
      <c r="J48">
        <f>+H48</f>
        <v>32.71</v>
      </c>
      <c r="K48">
        <f>+I48-H48</f>
        <v>25.630000000000003</v>
      </c>
    </row>
    <row r="49" spans="1:11" ht="15">
      <c r="A49" s="5">
        <v>48</v>
      </c>
      <c r="B49">
        <v>66</v>
      </c>
      <c r="C49">
        <v>55806</v>
      </c>
      <c r="D49" s="3" t="s">
        <v>88</v>
      </c>
      <c r="E49">
        <v>1986</v>
      </c>
      <c r="F49" t="s">
        <v>5</v>
      </c>
      <c r="G49" t="s">
        <v>34</v>
      </c>
      <c r="H49" s="4">
        <v>32.57</v>
      </c>
      <c r="I49" s="5">
        <v>58.88</v>
      </c>
      <c r="J49">
        <f>+H49</f>
        <v>32.57</v>
      </c>
      <c r="K49">
        <f>+I49-H49</f>
        <v>26.310000000000002</v>
      </c>
    </row>
    <row r="50" spans="1:11" ht="15">
      <c r="A50" s="5">
        <v>49</v>
      </c>
      <c r="B50">
        <v>72</v>
      </c>
      <c r="C50">
        <v>35089</v>
      </c>
      <c r="D50" s="29" t="s">
        <v>360</v>
      </c>
      <c r="E50">
        <v>1984</v>
      </c>
      <c r="F50" t="s">
        <v>352</v>
      </c>
      <c r="G50" t="s">
        <v>33</v>
      </c>
      <c r="H50" s="4">
        <v>32.47</v>
      </c>
      <c r="I50" s="5">
        <v>58.9</v>
      </c>
      <c r="J50">
        <f>+H50</f>
        <v>32.47</v>
      </c>
      <c r="K50">
        <f>+I50-H50</f>
        <v>26.43</v>
      </c>
    </row>
    <row r="51" spans="1:11" ht="15">
      <c r="A51" s="5">
        <v>50</v>
      </c>
      <c r="B51">
        <v>57</v>
      </c>
      <c r="C51">
        <v>305962</v>
      </c>
      <c r="D51" s="29" t="s">
        <v>357</v>
      </c>
      <c r="E51">
        <v>1984</v>
      </c>
      <c r="F51" t="s">
        <v>16</v>
      </c>
      <c r="H51" s="4">
        <v>32.94</v>
      </c>
      <c r="I51" s="5">
        <v>60.41</v>
      </c>
      <c r="J51">
        <f>+H51</f>
        <v>32.94</v>
      </c>
      <c r="K51">
        <f>+I51-H51</f>
        <v>27.47</v>
      </c>
    </row>
    <row r="52" spans="1:11" ht="15">
      <c r="A52" s="5">
        <v>51</v>
      </c>
      <c r="B52">
        <v>64</v>
      </c>
      <c r="C52">
        <v>155194</v>
      </c>
      <c r="D52" s="27" t="s">
        <v>378</v>
      </c>
      <c r="E52">
        <v>1977</v>
      </c>
      <c r="F52" t="s">
        <v>4</v>
      </c>
      <c r="G52" t="s">
        <v>33</v>
      </c>
      <c r="H52" s="4">
        <v>33.13</v>
      </c>
      <c r="I52" s="5">
        <v>60.55</v>
      </c>
      <c r="J52">
        <f>+H52</f>
        <v>33.13</v>
      </c>
      <c r="K52">
        <f>+I52-H52</f>
        <v>27.419999999999995</v>
      </c>
    </row>
    <row r="53" spans="1:11" ht="15">
      <c r="A53" s="5">
        <v>52</v>
      </c>
      <c r="B53">
        <v>71</v>
      </c>
      <c r="C53">
        <v>35079</v>
      </c>
      <c r="D53" s="29" t="s">
        <v>361</v>
      </c>
      <c r="E53">
        <v>1982</v>
      </c>
      <c r="F53" t="s">
        <v>352</v>
      </c>
      <c r="G53" t="s">
        <v>33</v>
      </c>
      <c r="H53" s="4">
        <v>33.27</v>
      </c>
      <c r="I53" s="5">
        <v>61.02</v>
      </c>
      <c r="J53">
        <f>+H53</f>
        <v>33.27</v>
      </c>
      <c r="K53">
        <f>+I53-H53</f>
        <v>27.75</v>
      </c>
    </row>
    <row r="54" spans="1:11" ht="15">
      <c r="A54" s="5">
        <v>53</v>
      </c>
      <c r="B54">
        <v>69</v>
      </c>
      <c r="C54">
        <v>485665</v>
      </c>
      <c r="D54" s="24" t="s">
        <v>381</v>
      </c>
      <c r="E54">
        <v>1992</v>
      </c>
      <c r="F54" t="s">
        <v>191</v>
      </c>
      <c r="H54" s="4">
        <v>33.38</v>
      </c>
      <c r="I54" s="5">
        <v>61.8</v>
      </c>
      <c r="J54">
        <f>+H54</f>
        <v>33.38</v>
      </c>
      <c r="K54">
        <f>+I54-H54</f>
        <v>28.419999999999995</v>
      </c>
    </row>
    <row r="55" spans="1:11" ht="15">
      <c r="A55" s="5">
        <v>54</v>
      </c>
      <c r="B55">
        <v>70</v>
      </c>
      <c r="C55">
        <v>415128</v>
      </c>
      <c r="D55" s="29" t="s">
        <v>358</v>
      </c>
      <c r="E55">
        <v>1986</v>
      </c>
      <c r="F55" t="s">
        <v>353</v>
      </c>
      <c r="H55" s="4">
        <v>35.32</v>
      </c>
      <c r="I55" s="5">
        <v>65.15</v>
      </c>
      <c r="J55">
        <f>+H55</f>
        <v>35.32</v>
      </c>
      <c r="K55">
        <f>+I55-H55</f>
        <v>29.830000000000005</v>
      </c>
    </row>
    <row r="56" spans="1:11" ht="15">
      <c r="A56" s="5" t="s">
        <v>392</v>
      </c>
      <c r="B56">
        <v>36</v>
      </c>
      <c r="C56">
        <v>206290</v>
      </c>
      <c r="D56" t="s">
        <v>153</v>
      </c>
      <c r="E56">
        <v>1990</v>
      </c>
      <c r="F56" t="s">
        <v>13</v>
      </c>
      <c r="G56" t="s">
        <v>38</v>
      </c>
      <c r="I56" s="5" t="s">
        <v>365</v>
      </c>
      <c r="J56">
        <f>+H56</f>
        <v>0</v>
      </c>
      <c r="K56" t="e">
        <f>+I56-H56</f>
        <v>#VALUE!</v>
      </c>
    </row>
    <row r="57" spans="1:11" ht="15">
      <c r="A57" s="5" t="s">
        <v>7</v>
      </c>
      <c r="B57">
        <v>1</v>
      </c>
      <c r="C57">
        <v>55590</v>
      </c>
      <c r="D57" t="s">
        <v>142</v>
      </c>
      <c r="E57">
        <v>1981</v>
      </c>
      <c r="F57" t="s">
        <v>5</v>
      </c>
      <c r="G57" t="s">
        <v>32</v>
      </c>
      <c r="I57" s="5" t="s">
        <v>92</v>
      </c>
      <c r="J57">
        <f>+H57</f>
        <v>0</v>
      </c>
      <c r="K57" t="e">
        <f>+I57-H57</f>
        <v>#VALUE!</v>
      </c>
    </row>
    <row r="58" spans="1:11" ht="15">
      <c r="A58" s="5" t="s">
        <v>7</v>
      </c>
      <c r="B58">
        <v>11</v>
      </c>
      <c r="C58">
        <v>385032</v>
      </c>
      <c r="D58" s="3" t="s">
        <v>144</v>
      </c>
      <c r="E58">
        <v>1986</v>
      </c>
      <c r="F58" t="s">
        <v>132</v>
      </c>
      <c r="G58" t="s">
        <v>37</v>
      </c>
      <c r="I58" s="5" t="s">
        <v>92</v>
      </c>
      <c r="J58">
        <f>+H58</f>
        <v>0</v>
      </c>
      <c r="K58" t="e">
        <f>+I58-H58</f>
        <v>#VALUE!</v>
      </c>
    </row>
    <row r="59" spans="1:11" ht="15">
      <c r="A59" s="5" t="s">
        <v>7</v>
      </c>
      <c r="B59">
        <v>12</v>
      </c>
      <c r="C59">
        <v>206279</v>
      </c>
      <c r="D59" t="s">
        <v>147</v>
      </c>
      <c r="E59">
        <v>1990</v>
      </c>
      <c r="F59" t="s">
        <v>13</v>
      </c>
      <c r="G59" t="s">
        <v>33</v>
      </c>
      <c r="I59" s="5" t="s">
        <v>92</v>
      </c>
      <c r="J59">
        <f>+H59</f>
        <v>0</v>
      </c>
      <c r="K59" t="e">
        <f>+I59-H59</f>
        <v>#VALUE!</v>
      </c>
    </row>
    <row r="60" spans="1:11" ht="15">
      <c r="A60" s="5" t="s">
        <v>7</v>
      </c>
      <c r="B60">
        <v>14</v>
      </c>
      <c r="C60">
        <v>296259</v>
      </c>
      <c r="D60" s="3" t="s">
        <v>42</v>
      </c>
      <c r="E60">
        <v>1983</v>
      </c>
      <c r="F60" t="s">
        <v>10</v>
      </c>
      <c r="G60" t="s">
        <v>33</v>
      </c>
      <c r="I60" s="5" t="s">
        <v>92</v>
      </c>
      <c r="J60">
        <f>+H60</f>
        <v>0</v>
      </c>
      <c r="K60" t="e">
        <f>+I60-H60</f>
        <v>#VALUE!</v>
      </c>
    </row>
    <row r="61" spans="1:11" ht="15">
      <c r="A61" s="5" t="s">
        <v>7</v>
      </c>
      <c r="B61">
        <v>21</v>
      </c>
      <c r="C61">
        <v>55759</v>
      </c>
      <c r="D61" s="3" t="s">
        <v>52</v>
      </c>
      <c r="E61">
        <v>1985</v>
      </c>
      <c r="F61" t="s">
        <v>5</v>
      </c>
      <c r="G61" t="s">
        <v>32</v>
      </c>
      <c r="H61" s="4">
        <v>34.61</v>
      </c>
      <c r="I61" s="5" t="s">
        <v>92</v>
      </c>
      <c r="J61">
        <f>+H61</f>
        <v>34.61</v>
      </c>
      <c r="K61" t="e">
        <f>+I61-H61</f>
        <v>#VALUE!</v>
      </c>
    </row>
    <row r="62" spans="1:11" ht="15">
      <c r="A62" s="5" t="s">
        <v>7</v>
      </c>
      <c r="B62">
        <v>26</v>
      </c>
      <c r="C62">
        <v>296354</v>
      </c>
      <c r="D62" s="27" t="s">
        <v>375</v>
      </c>
      <c r="E62">
        <v>1984</v>
      </c>
      <c r="F62" t="s">
        <v>10</v>
      </c>
      <c r="G62" t="s">
        <v>33</v>
      </c>
      <c r="I62" s="5" t="s">
        <v>92</v>
      </c>
      <c r="J62">
        <f>+H62</f>
        <v>0</v>
      </c>
      <c r="K62" t="e">
        <f>+I62-H62</f>
        <v>#VALUE!</v>
      </c>
    </row>
    <row r="63" spans="1:11" ht="15">
      <c r="A63" s="5" t="s">
        <v>7</v>
      </c>
      <c r="B63">
        <v>31</v>
      </c>
      <c r="C63">
        <v>537545</v>
      </c>
      <c r="D63" s="3" t="s">
        <v>56</v>
      </c>
      <c r="E63">
        <v>1984</v>
      </c>
      <c r="F63" t="s">
        <v>11</v>
      </c>
      <c r="G63" t="s">
        <v>38</v>
      </c>
      <c r="H63" s="4">
        <v>32.61</v>
      </c>
      <c r="I63" s="5" t="s">
        <v>92</v>
      </c>
      <c r="J63">
        <f>+H63</f>
        <v>32.61</v>
      </c>
      <c r="K63" t="e">
        <f>+I63-H63</f>
        <v>#VALUE!</v>
      </c>
    </row>
    <row r="64" spans="1:11" ht="15">
      <c r="A64" s="5" t="s">
        <v>7</v>
      </c>
      <c r="B64">
        <v>40</v>
      </c>
      <c r="C64">
        <v>196016</v>
      </c>
      <c r="D64" s="3" t="s">
        <v>150</v>
      </c>
      <c r="E64">
        <v>1982</v>
      </c>
      <c r="F64" t="s">
        <v>1</v>
      </c>
      <c r="G64" t="s">
        <v>31</v>
      </c>
      <c r="I64" s="5" t="s">
        <v>92</v>
      </c>
      <c r="J64">
        <f>+H64</f>
        <v>0</v>
      </c>
      <c r="K64" t="e">
        <f>+I64-H64</f>
        <v>#VALUE!</v>
      </c>
    </row>
    <row r="65" spans="1:11" ht="15">
      <c r="A65" s="5" t="s">
        <v>7</v>
      </c>
      <c r="B65">
        <v>42</v>
      </c>
      <c r="C65">
        <v>538284</v>
      </c>
      <c r="D65" s="3" t="s">
        <v>86</v>
      </c>
      <c r="E65">
        <v>1987</v>
      </c>
      <c r="F65" t="s">
        <v>11</v>
      </c>
      <c r="I65" s="5" t="s">
        <v>92</v>
      </c>
      <c r="J65">
        <f>+H65</f>
        <v>0</v>
      </c>
      <c r="K65" t="e">
        <f>+I65-H65</f>
        <v>#VALUE!</v>
      </c>
    </row>
    <row r="66" spans="1:11" ht="15">
      <c r="A66" s="5" t="s">
        <v>7</v>
      </c>
      <c r="B66">
        <v>47</v>
      </c>
      <c r="C66">
        <v>355040</v>
      </c>
      <c r="D66" s="3" t="s">
        <v>161</v>
      </c>
      <c r="E66">
        <v>1984</v>
      </c>
      <c r="F66" t="s">
        <v>133</v>
      </c>
      <c r="G66" t="s">
        <v>38</v>
      </c>
      <c r="H66" s="4">
        <v>31.35</v>
      </c>
      <c r="I66" s="5" t="s">
        <v>92</v>
      </c>
      <c r="J66">
        <f>+H66</f>
        <v>31.35</v>
      </c>
      <c r="K66" t="e">
        <f>+I66-H66</f>
        <v>#VALUE!</v>
      </c>
    </row>
    <row r="67" spans="1:11" ht="15">
      <c r="A67" s="5" t="s">
        <v>7</v>
      </c>
      <c r="B67">
        <v>54</v>
      </c>
      <c r="C67">
        <v>516138</v>
      </c>
      <c r="D67" s="3" t="s">
        <v>59</v>
      </c>
      <c r="E67">
        <v>1991</v>
      </c>
      <c r="F67" t="s">
        <v>8</v>
      </c>
      <c r="G67" t="s">
        <v>32</v>
      </c>
      <c r="H67" s="4">
        <v>31.69</v>
      </c>
      <c r="I67" s="5" t="s">
        <v>92</v>
      </c>
      <c r="J67">
        <f>+H67</f>
        <v>31.69</v>
      </c>
      <c r="K67" t="e">
        <f>+I67-H67</f>
        <v>#VALUE!</v>
      </c>
    </row>
    <row r="68" spans="1:11" ht="15">
      <c r="A68" s="5" t="s">
        <v>7</v>
      </c>
      <c r="B68">
        <v>59</v>
      </c>
      <c r="C68">
        <v>538573</v>
      </c>
      <c r="D68" s="29" t="s">
        <v>359</v>
      </c>
      <c r="E68">
        <v>1988</v>
      </c>
      <c r="F68" t="s">
        <v>11</v>
      </c>
      <c r="I68" s="5" t="s">
        <v>92</v>
      </c>
      <c r="J68">
        <f>+H68</f>
        <v>0</v>
      </c>
      <c r="K68" t="e">
        <f>+I68-H68</f>
        <v>#VALUE!</v>
      </c>
    </row>
    <row r="69" spans="1:11" ht="15">
      <c r="A69" s="5" t="s">
        <v>7</v>
      </c>
      <c r="B69">
        <v>60</v>
      </c>
      <c r="C69">
        <v>425880</v>
      </c>
      <c r="D69" s="3" t="s">
        <v>80</v>
      </c>
      <c r="E69">
        <v>1991</v>
      </c>
      <c r="F69" t="s">
        <v>15</v>
      </c>
      <c r="G69" t="s">
        <v>32</v>
      </c>
      <c r="I69" s="5" t="s">
        <v>92</v>
      </c>
      <c r="J69">
        <f>+H69</f>
        <v>0</v>
      </c>
      <c r="K69" t="e">
        <f>+I69-H69</f>
        <v>#VALUE!</v>
      </c>
    </row>
    <row r="70" spans="1:11" ht="15">
      <c r="A70" s="5" t="s">
        <v>7</v>
      </c>
      <c r="B70">
        <v>62</v>
      </c>
      <c r="C70">
        <v>565323</v>
      </c>
      <c r="D70" s="3" t="s">
        <v>169</v>
      </c>
      <c r="E70">
        <v>1988</v>
      </c>
      <c r="F70" t="s">
        <v>14</v>
      </c>
      <c r="G70" t="s">
        <v>37</v>
      </c>
      <c r="I70" s="5" t="s">
        <v>92</v>
      </c>
      <c r="J70">
        <f>+H70</f>
        <v>0</v>
      </c>
      <c r="K70" t="e">
        <f>+I70-H70</f>
        <v>#VALUE!</v>
      </c>
    </row>
    <row r="71" spans="1:11" ht="15">
      <c r="A71" s="5" t="s">
        <v>7</v>
      </c>
      <c r="B71">
        <v>65</v>
      </c>
      <c r="C71">
        <v>107044</v>
      </c>
      <c r="D71" s="24" t="s">
        <v>379</v>
      </c>
      <c r="E71">
        <v>1991</v>
      </c>
      <c r="F71" t="s">
        <v>9</v>
      </c>
      <c r="I71" s="5" t="s">
        <v>92</v>
      </c>
      <c r="J71">
        <f>+H71</f>
        <v>0</v>
      </c>
      <c r="K71" t="e">
        <f>+I71-H71</f>
        <v>#VALUE!</v>
      </c>
    </row>
    <row r="72" spans="1:11" ht="15">
      <c r="A72" s="5" t="s">
        <v>7</v>
      </c>
      <c r="B72">
        <v>67</v>
      </c>
      <c r="C72">
        <v>705305</v>
      </c>
      <c r="D72" s="27" t="s">
        <v>380</v>
      </c>
      <c r="E72">
        <v>1986</v>
      </c>
      <c r="F72" t="s">
        <v>2</v>
      </c>
      <c r="G72" t="s">
        <v>38</v>
      </c>
      <c r="H72" s="4">
        <v>33.65</v>
      </c>
      <c r="I72" s="5" t="s">
        <v>92</v>
      </c>
      <c r="J72">
        <f>+H72</f>
        <v>33.65</v>
      </c>
      <c r="K72" t="e">
        <f>+I72-H72</f>
        <v>#VALUE!</v>
      </c>
    </row>
    <row r="73" spans="1:11" ht="15">
      <c r="A73" s="5" t="s">
        <v>7</v>
      </c>
      <c r="B73">
        <v>68</v>
      </c>
      <c r="C73">
        <v>305944</v>
      </c>
      <c r="D73" s="3" t="s">
        <v>102</v>
      </c>
      <c r="E73">
        <v>1983</v>
      </c>
      <c r="F73" t="s">
        <v>16</v>
      </c>
      <c r="G73" t="s">
        <v>33</v>
      </c>
      <c r="H73" s="4">
        <v>33.18</v>
      </c>
      <c r="I73" s="5" t="s">
        <v>92</v>
      </c>
      <c r="J73">
        <f>+H73</f>
        <v>33.18</v>
      </c>
      <c r="K73" t="e">
        <f>+I73-H73</f>
        <v>#VALUE!</v>
      </c>
    </row>
    <row r="76" spans="1:13" s="5" customFormat="1" ht="15">
      <c r="A76" s="42" t="s">
        <v>110</v>
      </c>
      <c r="B76" s="42"/>
      <c r="C76" s="42"/>
      <c r="D76" s="42" t="s">
        <v>371</v>
      </c>
      <c r="E76" s="42"/>
      <c r="F76" s="17" t="s">
        <v>372</v>
      </c>
      <c r="G76"/>
      <c r="H76" s="4"/>
      <c r="J76"/>
      <c r="K76"/>
      <c r="M76"/>
    </row>
    <row r="78" spans="1:13" s="5" customFormat="1" ht="15">
      <c r="A78"/>
      <c r="B78"/>
      <c r="C78"/>
      <c r="D78" s="9" t="s">
        <v>287</v>
      </c>
      <c r="E78"/>
      <c r="F78"/>
      <c r="G78"/>
      <c r="H78" s="4"/>
      <c r="J78"/>
      <c r="K78"/>
      <c r="M78"/>
    </row>
    <row r="79" ht="15">
      <c r="D79" s="24" t="s">
        <v>182</v>
      </c>
    </row>
  </sheetData>
  <sheetProtection/>
  <mergeCells count="2">
    <mergeCell ref="A76:C76"/>
    <mergeCell ref="D76:E7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bestFit="1" customWidth="1"/>
    <col min="2" max="2" width="3.8515625" style="18" bestFit="1" customWidth="1"/>
    <col min="3" max="3" width="3.8515625" style="0" bestFit="1" customWidth="1"/>
    <col min="4" max="4" width="8.57421875" style="0" bestFit="1" customWidth="1"/>
    <col min="5" max="5" width="26.421875" style="0" bestFit="1" customWidth="1"/>
    <col min="6" max="6" width="5.00390625" style="0" bestFit="1" customWidth="1"/>
    <col min="7" max="7" width="6.8515625" style="0" bestFit="1" customWidth="1"/>
    <col min="9" max="9" width="9.140625" style="5" customWidth="1"/>
    <col min="10" max="10" width="9.140625" style="4" customWidth="1"/>
    <col min="11" max="11" width="9.140625" style="15" customWidth="1"/>
    <col min="14" max="14" width="9.140625" style="14" customWidth="1"/>
    <col min="15" max="15" width="9.140625" style="5" customWidth="1"/>
  </cols>
  <sheetData>
    <row r="1" spans="1:16" s="31" customFormat="1" ht="15.75" thickBot="1">
      <c r="A1" s="31" t="s">
        <v>20</v>
      </c>
      <c r="B1" s="40" t="s">
        <v>109</v>
      </c>
      <c r="C1" s="31" t="s">
        <v>21</v>
      </c>
      <c r="D1" s="31" t="s">
        <v>22</v>
      </c>
      <c r="E1" s="31" t="s">
        <v>23</v>
      </c>
      <c r="F1" s="31" t="s">
        <v>24</v>
      </c>
      <c r="G1" s="31" t="s">
        <v>25</v>
      </c>
      <c r="H1" s="31" t="s">
        <v>26</v>
      </c>
      <c r="I1" s="33" t="s">
        <v>393</v>
      </c>
      <c r="J1" s="32" t="s">
        <v>27</v>
      </c>
      <c r="K1" s="16" t="s">
        <v>0</v>
      </c>
      <c r="L1" s="34" t="s">
        <v>28</v>
      </c>
      <c r="M1" s="34" t="s">
        <v>29</v>
      </c>
      <c r="N1" s="28" t="s">
        <v>108</v>
      </c>
      <c r="O1" s="28" t="s">
        <v>193</v>
      </c>
      <c r="P1" s="41" t="s">
        <v>30</v>
      </c>
    </row>
    <row r="2" spans="1:15" ht="15.75" thickTop="1">
      <c r="A2" s="5">
        <v>1</v>
      </c>
      <c r="B2" s="18">
        <v>1</v>
      </c>
      <c r="C2">
        <v>8</v>
      </c>
      <c r="D2">
        <v>505760</v>
      </c>
      <c r="E2" s="3" t="s">
        <v>46</v>
      </c>
      <c r="F2">
        <v>1986</v>
      </c>
      <c r="G2" t="s">
        <v>3</v>
      </c>
      <c r="H2" t="s">
        <v>33</v>
      </c>
      <c r="I2" s="5">
        <v>53.86</v>
      </c>
      <c r="J2" s="4">
        <v>82.02</v>
      </c>
      <c r="K2" s="15">
        <v>106.19</v>
      </c>
      <c r="L2">
        <f>+J2-I2</f>
        <v>28.159999999999997</v>
      </c>
      <c r="M2">
        <f>+K2-J2</f>
        <v>24.17</v>
      </c>
      <c r="N2" s="24">
        <f>+K2-I2</f>
        <v>52.33</v>
      </c>
      <c r="O2" s="5">
        <v>100</v>
      </c>
    </row>
    <row r="3" spans="1:15" ht="15">
      <c r="A3" s="5">
        <v>2</v>
      </c>
      <c r="B3" s="18">
        <v>7</v>
      </c>
      <c r="C3">
        <v>4</v>
      </c>
      <c r="D3">
        <v>206001</v>
      </c>
      <c r="E3" s="3" t="s">
        <v>44</v>
      </c>
      <c r="F3">
        <v>1984</v>
      </c>
      <c r="G3" t="s">
        <v>13</v>
      </c>
      <c r="H3" t="s">
        <v>34</v>
      </c>
      <c r="I3" s="5">
        <v>54.5</v>
      </c>
      <c r="J3" s="4">
        <v>83.04</v>
      </c>
      <c r="K3" s="15">
        <v>106.87</v>
      </c>
      <c r="L3">
        <f>+J3-I3</f>
        <v>28.540000000000006</v>
      </c>
      <c r="M3" s="9">
        <f>+K3-J3</f>
        <v>23.83</v>
      </c>
      <c r="N3" s="14">
        <f>+K3-I3</f>
        <v>52.370000000000005</v>
      </c>
      <c r="O3" s="5">
        <v>80</v>
      </c>
    </row>
    <row r="4" spans="1:15" ht="15">
      <c r="A4" s="5">
        <v>3</v>
      </c>
      <c r="B4" s="18">
        <v>4</v>
      </c>
      <c r="C4">
        <v>3</v>
      </c>
      <c r="D4">
        <v>185140</v>
      </c>
      <c r="E4" s="3" t="s">
        <v>41</v>
      </c>
      <c r="F4">
        <v>1980</v>
      </c>
      <c r="G4" t="s">
        <v>18</v>
      </c>
      <c r="H4" t="s">
        <v>35</v>
      </c>
      <c r="I4" s="5">
        <v>54.06</v>
      </c>
      <c r="J4" s="4">
        <v>82.59</v>
      </c>
      <c r="K4" s="15">
        <v>107.12</v>
      </c>
      <c r="L4">
        <f>+J4-I4</f>
        <v>28.53</v>
      </c>
      <c r="M4">
        <f>+K4-J4</f>
        <v>24.53</v>
      </c>
      <c r="N4" s="14">
        <f>+K4-I4</f>
        <v>53.06</v>
      </c>
      <c r="O4" s="5">
        <v>60</v>
      </c>
    </row>
    <row r="5" spans="1:15" ht="15">
      <c r="A5" s="5">
        <v>4</v>
      </c>
      <c r="B5" s="18">
        <v>6</v>
      </c>
      <c r="C5">
        <v>25</v>
      </c>
      <c r="D5">
        <v>705287</v>
      </c>
      <c r="E5" s="3" t="s">
        <v>73</v>
      </c>
      <c r="F5">
        <v>1984</v>
      </c>
      <c r="G5" t="s">
        <v>2</v>
      </c>
      <c r="H5" t="s">
        <v>31</v>
      </c>
      <c r="I5" s="5">
        <v>54.36</v>
      </c>
      <c r="J5" s="4">
        <v>82.83</v>
      </c>
      <c r="K5" s="15">
        <v>107.2</v>
      </c>
      <c r="L5">
        <f>+J5-I5</f>
        <v>28.47</v>
      </c>
      <c r="M5">
        <f>+K5-J5</f>
        <v>24.370000000000005</v>
      </c>
      <c r="N5" s="14">
        <f>+K5-I5</f>
        <v>52.84</v>
      </c>
      <c r="O5" s="5">
        <v>50</v>
      </c>
    </row>
    <row r="6" spans="1:15" ht="15">
      <c r="A6" s="5">
        <v>5</v>
      </c>
      <c r="B6" s="18">
        <v>2</v>
      </c>
      <c r="C6">
        <v>15</v>
      </c>
      <c r="D6">
        <v>55690</v>
      </c>
      <c r="E6" s="3" t="s">
        <v>74</v>
      </c>
      <c r="F6">
        <v>1983</v>
      </c>
      <c r="G6" t="s">
        <v>5</v>
      </c>
      <c r="H6" t="s">
        <v>38</v>
      </c>
      <c r="I6" s="5">
        <v>53.95</v>
      </c>
      <c r="J6" s="4">
        <v>82.86</v>
      </c>
      <c r="K6" s="15">
        <v>107.25</v>
      </c>
      <c r="L6">
        <f>+J6-I6</f>
        <v>28.909999999999997</v>
      </c>
      <c r="M6">
        <f>+K6-J6</f>
        <v>24.39</v>
      </c>
      <c r="N6" s="14">
        <f>+K6-I6</f>
        <v>53.3</v>
      </c>
      <c r="O6" s="5">
        <v>45</v>
      </c>
    </row>
    <row r="7" spans="1:15" ht="15">
      <c r="A7" s="5">
        <v>6</v>
      </c>
      <c r="B7" s="18">
        <v>8</v>
      </c>
      <c r="C7">
        <v>22</v>
      </c>
      <c r="D7">
        <v>196806</v>
      </c>
      <c r="E7" s="3" t="s">
        <v>107</v>
      </c>
      <c r="F7">
        <v>1988</v>
      </c>
      <c r="G7" t="s">
        <v>1</v>
      </c>
      <c r="H7" t="s">
        <v>31</v>
      </c>
      <c r="I7" s="5">
        <v>54.64</v>
      </c>
      <c r="J7" s="4">
        <v>83.24</v>
      </c>
      <c r="K7" s="15">
        <v>107.44</v>
      </c>
      <c r="L7">
        <f>+J7-I7</f>
        <v>28.599999999999994</v>
      </c>
      <c r="M7">
        <f>+K7-J7</f>
        <v>24.200000000000003</v>
      </c>
      <c r="N7" s="14">
        <f>+K7-I7</f>
        <v>52.8</v>
      </c>
      <c r="O7" s="5">
        <v>40</v>
      </c>
    </row>
    <row r="8" spans="1:15" ht="15">
      <c r="A8" s="5">
        <v>7</v>
      </c>
      <c r="B8" s="18">
        <v>11</v>
      </c>
      <c r="C8">
        <v>24</v>
      </c>
      <c r="D8">
        <v>505610</v>
      </c>
      <c r="E8" s="3" t="s">
        <v>148</v>
      </c>
      <c r="F8">
        <v>1984</v>
      </c>
      <c r="G8" t="s">
        <v>3</v>
      </c>
      <c r="H8" t="s">
        <v>36</v>
      </c>
      <c r="I8" s="5">
        <v>54.94</v>
      </c>
      <c r="J8" s="4">
        <v>83.33</v>
      </c>
      <c r="K8" s="15">
        <v>107.49</v>
      </c>
      <c r="L8">
        <f>+J8-I8</f>
        <v>28.39</v>
      </c>
      <c r="M8">
        <f>+K8-J8</f>
        <v>24.159999999999997</v>
      </c>
      <c r="N8" s="14">
        <f>+K8-I8</f>
        <v>52.55</v>
      </c>
      <c r="O8" s="5">
        <v>36</v>
      </c>
    </row>
    <row r="9" spans="1:15" ht="15">
      <c r="A9" s="5">
        <v>8</v>
      </c>
      <c r="B9" s="18">
        <v>10</v>
      </c>
      <c r="C9">
        <v>10</v>
      </c>
      <c r="D9">
        <v>537544</v>
      </c>
      <c r="E9" s="3" t="s">
        <v>57</v>
      </c>
      <c r="F9">
        <v>1984</v>
      </c>
      <c r="G9" t="s">
        <v>11</v>
      </c>
      <c r="H9" t="s">
        <v>34</v>
      </c>
      <c r="I9" s="5">
        <v>54.93</v>
      </c>
      <c r="J9" s="4">
        <v>83.19</v>
      </c>
      <c r="K9" s="15">
        <v>107.63</v>
      </c>
      <c r="L9">
        <f>+J9-I9</f>
        <v>28.259999999999998</v>
      </c>
      <c r="M9">
        <f>+K9-J9</f>
        <v>24.439999999999998</v>
      </c>
      <c r="N9" s="14">
        <f>+K9-I9</f>
        <v>52.699999999999996</v>
      </c>
      <c r="O9" s="5">
        <v>32</v>
      </c>
    </row>
    <row r="10" spans="1:15" ht="15">
      <c r="A10" s="5">
        <v>9</v>
      </c>
      <c r="B10" s="18">
        <v>14</v>
      </c>
      <c r="C10">
        <v>20</v>
      </c>
      <c r="D10">
        <v>505679</v>
      </c>
      <c r="E10" s="3" t="s">
        <v>94</v>
      </c>
      <c r="F10">
        <v>1985</v>
      </c>
      <c r="G10" t="s">
        <v>3</v>
      </c>
      <c r="H10" t="s">
        <v>33</v>
      </c>
      <c r="I10" s="5">
        <v>55.17</v>
      </c>
      <c r="J10" s="4">
        <v>82.9</v>
      </c>
      <c r="K10" s="15">
        <v>107.72</v>
      </c>
      <c r="L10" s="9">
        <f>+J10-I10</f>
        <v>27.730000000000004</v>
      </c>
      <c r="M10">
        <f>+K10-J10</f>
        <v>24.819999999999993</v>
      </c>
      <c r="N10" s="14">
        <f>+K10-I10</f>
        <v>52.55</v>
      </c>
      <c r="O10" s="5">
        <v>29</v>
      </c>
    </row>
    <row r="11" spans="1:15" ht="15">
      <c r="A11" s="5">
        <v>10</v>
      </c>
      <c r="B11" s="18">
        <v>3</v>
      </c>
      <c r="C11">
        <v>5</v>
      </c>
      <c r="D11">
        <v>565243</v>
      </c>
      <c r="E11" s="3" t="s">
        <v>43</v>
      </c>
      <c r="F11">
        <v>1983</v>
      </c>
      <c r="G11" t="s">
        <v>14</v>
      </c>
      <c r="H11" t="s">
        <v>286</v>
      </c>
      <c r="I11" s="5">
        <v>54</v>
      </c>
      <c r="J11" s="4">
        <v>83.18</v>
      </c>
      <c r="K11" s="15">
        <v>107.76</v>
      </c>
      <c r="L11">
        <f>+J11-I11</f>
        <v>29.180000000000007</v>
      </c>
      <c r="M11">
        <f>+K11-J11</f>
        <v>24.58</v>
      </c>
      <c r="N11" s="14">
        <f>+K11-I11</f>
        <v>53.760000000000005</v>
      </c>
      <c r="O11" s="5">
        <v>26</v>
      </c>
    </row>
    <row r="12" spans="1:15" ht="15">
      <c r="A12" s="5">
        <v>11</v>
      </c>
      <c r="B12" s="18">
        <v>5</v>
      </c>
      <c r="C12">
        <v>9</v>
      </c>
      <c r="D12">
        <v>206035</v>
      </c>
      <c r="E12" s="3" t="s">
        <v>146</v>
      </c>
      <c r="F12">
        <v>1985</v>
      </c>
      <c r="G12" t="s">
        <v>13</v>
      </c>
      <c r="H12" t="s">
        <v>38</v>
      </c>
      <c r="I12" s="5">
        <v>54.26</v>
      </c>
      <c r="J12" s="4">
        <v>83.22</v>
      </c>
      <c r="K12" s="15">
        <v>107.85</v>
      </c>
      <c r="L12">
        <f>+J12-I12</f>
        <v>28.96</v>
      </c>
      <c r="M12">
        <f>+K12-J12</f>
        <v>24.629999999999995</v>
      </c>
      <c r="N12" s="14">
        <f>+K12-I12</f>
        <v>53.589999999999996</v>
      </c>
      <c r="O12" s="5">
        <v>24</v>
      </c>
    </row>
    <row r="13" spans="1:15" ht="15">
      <c r="A13" s="5">
        <v>12</v>
      </c>
      <c r="B13" s="18">
        <v>8</v>
      </c>
      <c r="C13">
        <v>6</v>
      </c>
      <c r="D13">
        <v>155415</v>
      </c>
      <c r="E13" s="3" t="s">
        <v>97</v>
      </c>
      <c r="F13">
        <v>1985</v>
      </c>
      <c r="G13" t="s">
        <v>4</v>
      </c>
      <c r="H13" t="s">
        <v>34</v>
      </c>
      <c r="I13" s="5">
        <v>54.64</v>
      </c>
      <c r="J13" s="4">
        <v>83.59</v>
      </c>
      <c r="K13" s="15">
        <v>108.06</v>
      </c>
      <c r="L13">
        <f>+J13-I13</f>
        <v>28.950000000000003</v>
      </c>
      <c r="M13">
        <f>+K13-J13</f>
        <v>24.47</v>
      </c>
      <c r="N13" s="14">
        <f>+K13-I13</f>
        <v>53.42</v>
      </c>
      <c r="O13" s="5">
        <v>22</v>
      </c>
    </row>
    <row r="14" spans="1:15" ht="15">
      <c r="A14" s="5">
        <v>13</v>
      </c>
      <c r="B14" s="18">
        <v>13</v>
      </c>
      <c r="C14">
        <v>18</v>
      </c>
      <c r="D14">
        <v>205993</v>
      </c>
      <c r="E14" s="3" t="s">
        <v>40</v>
      </c>
      <c r="F14">
        <v>1984</v>
      </c>
      <c r="G14" t="s">
        <v>13</v>
      </c>
      <c r="H14" t="s">
        <v>35</v>
      </c>
      <c r="I14" s="5">
        <v>55.12</v>
      </c>
      <c r="J14" s="4">
        <v>83.51</v>
      </c>
      <c r="K14" s="15">
        <v>108.66</v>
      </c>
      <c r="L14">
        <f>+J14-I14</f>
        <v>28.390000000000008</v>
      </c>
      <c r="M14">
        <f>+K14-J14</f>
        <v>25.14999999999999</v>
      </c>
      <c r="N14" s="14">
        <f>+K14-I14</f>
        <v>53.54</v>
      </c>
      <c r="O14" s="5">
        <v>20</v>
      </c>
    </row>
    <row r="15" spans="1:15" ht="15">
      <c r="A15" s="5">
        <v>14</v>
      </c>
      <c r="B15" s="18">
        <v>12</v>
      </c>
      <c r="C15">
        <v>2</v>
      </c>
      <c r="D15">
        <v>195972</v>
      </c>
      <c r="E15" s="3" t="s">
        <v>143</v>
      </c>
      <c r="F15">
        <v>1982</v>
      </c>
      <c r="G15" t="s">
        <v>1</v>
      </c>
      <c r="H15" t="s">
        <v>32</v>
      </c>
      <c r="I15" s="5">
        <v>55.05</v>
      </c>
      <c r="J15" s="4">
        <v>83.97</v>
      </c>
      <c r="K15" s="15">
        <v>108.95</v>
      </c>
      <c r="L15">
        <f>+J15-I15</f>
        <v>28.92</v>
      </c>
      <c r="M15">
        <f>+K15-J15</f>
        <v>24.980000000000004</v>
      </c>
      <c r="N15" s="14">
        <f>+K15-I15</f>
        <v>53.900000000000006</v>
      </c>
      <c r="O15" s="5">
        <v>18</v>
      </c>
    </row>
    <row r="16" spans="1:15" ht="15">
      <c r="A16" s="5">
        <v>15</v>
      </c>
      <c r="B16" s="18">
        <v>23</v>
      </c>
      <c r="C16">
        <v>35</v>
      </c>
      <c r="D16">
        <v>105269</v>
      </c>
      <c r="E16" s="3" t="s">
        <v>75</v>
      </c>
      <c r="F16">
        <v>1989</v>
      </c>
      <c r="G16" t="s">
        <v>9</v>
      </c>
      <c r="H16" t="s">
        <v>33</v>
      </c>
      <c r="I16" s="5">
        <v>56.32</v>
      </c>
      <c r="J16" s="4">
        <v>84.5</v>
      </c>
      <c r="K16" s="15">
        <v>109.23</v>
      </c>
      <c r="L16">
        <f>+J16-I16</f>
        <v>28.18</v>
      </c>
      <c r="M16">
        <f>+K16-J16</f>
        <v>24.730000000000004</v>
      </c>
      <c r="N16" s="14">
        <f>+K16-I16</f>
        <v>52.910000000000004</v>
      </c>
      <c r="O16" s="5">
        <v>16</v>
      </c>
    </row>
    <row r="17" spans="1:15" ht="15">
      <c r="A17" s="5">
        <v>16</v>
      </c>
      <c r="B17" s="18">
        <v>20</v>
      </c>
      <c r="C17">
        <v>17</v>
      </c>
      <c r="D17">
        <v>55576</v>
      </c>
      <c r="E17" s="3" t="s">
        <v>48</v>
      </c>
      <c r="F17">
        <v>1981</v>
      </c>
      <c r="G17" t="s">
        <v>5</v>
      </c>
      <c r="H17" t="s">
        <v>34</v>
      </c>
      <c r="I17" s="5">
        <v>56.1</v>
      </c>
      <c r="J17" s="4">
        <v>84.32</v>
      </c>
      <c r="K17" s="15">
        <v>109.43</v>
      </c>
      <c r="L17">
        <f>+J17-I17</f>
        <v>28.21999999999999</v>
      </c>
      <c r="M17">
        <f>+K17-J17</f>
        <v>25.110000000000014</v>
      </c>
      <c r="N17" s="14">
        <f>+K17-I17</f>
        <v>53.330000000000005</v>
      </c>
      <c r="O17" s="5">
        <v>15</v>
      </c>
    </row>
    <row r="18" spans="1:15" ht="15">
      <c r="A18" s="5">
        <v>17</v>
      </c>
      <c r="B18" s="18">
        <v>21</v>
      </c>
      <c r="C18">
        <v>19</v>
      </c>
      <c r="D18">
        <v>295435</v>
      </c>
      <c r="E18" s="3" t="s">
        <v>61</v>
      </c>
      <c r="F18">
        <v>1980</v>
      </c>
      <c r="G18" t="s">
        <v>10</v>
      </c>
      <c r="H18" t="s">
        <v>35</v>
      </c>
      <c r="I18" s="5">
        <v>56.23</v>
      </c>
      <c r="J18" s="4">
        <v>84.83</v>
      </c>
      <c r="K18" s="15">
        <v>109.8</v>
      </c>
      <c r="L18">
        <f>+J18-I18</f>
        <v>28.6</v>
      </c>
      <c r="M18">
        <f>+K18-J18</f>
        <v>24.97</v>
      </c>
      <c r="N18" s="14">
        <f>+K18-I18</f>
        <v>53.57</v>
      </c>
      <c r="O18" s="5">
        <v>14</v>
      </c>
    </row>
    <row r="19" spans="1:15" ht="15">
      <c r="A19" s="5">
        <v>18</v>
      </c>
      <c r="B19" s="18">
        <v>28</v>
      </c>
      <c r="C19">
        <v>50</v>
      </c>
      <c r="D19">
        <v>516280</v>
      </c>
      <c r="E19" s="3" t="s">
        <v>104</v>
      </c>
      <c r="F19">
        <v>1993</v>
      </c>
      <c r="G19" t="s">
        <v>8</v>
      </c>
      <c r="H19" t="s">
        <v>34</v>
      </c>
      <c r="I19" s="5">
        <v>56.91</v>
      </c>
      <c r="J19" s="4">
        <v>85.33</v>
      </c>
      <c r="K19" s="15">
        <v>109.87</v>
      </c>
      <c r="L19">
        <f>+J19-I19</f>
        <v>28.42</v>
      </c>
      <c r="M19">
        <f>+K19-J19</f>
        <v>24.540000000000006</v>
      </c>
      <c r="N19" s="14">
        <f>+K19-I19</f>
        <v>52.96000000000001</v>
      </c>
      <c r="O19" s="5">
        <v>13</v>
      </c>
    </row>
    <row r="20" spans="1:15" ht="15">
      <c r="A20" s="5">
        <v>19</v>
      </c>
      <c r="B20" s="18">
        <v>30</v>
      </c>
      <c r="C20">
        <v>39</v>
      </c>
      <c r="D20">
        <v>105615</v>
      </c>
      <c r="E20" s="3" t="s">
        <v>155</v>
      </c>
      <c r="F20">
        <v>1988</v>
      </c>
      <c r="G20" t="s">
        <v>9</v>
      </c>
      <c r="I20" s="5">
        <v>57.29</v>
      </c>
      <c r="J20" s="4">
        <v>85.5</v>
      </c>
      <c r="K20" s="15">
        <v>110.1</v>
      </c>
      <c r="L20">
        <f>+J20-I20</f>
        <v>28.21</v>
      </c>
      <c r="M20">
        <f>+K20-J20</f>
        <v>24.599999999999994</v>
      </c>
      <c r="N20" s="14">
        <f>+K20-I20</f>
        <v>52.809999999999995</v>
      </c>
      <c r="O20" s="5">
        <v>12</v>
      </c>
    </row>
    <row r="21" spans="1:15" ht="15">
      <c r="A21" s="5">
        <v>20</v>
      </c>
      <c r="B21" s="18">
        <v>17</v>
      </c>
      <c r="C21">
        <v>13</v>
      </c>
      <c r="D21">
        <v>205168</v>
      </c>
      <c r="E21" t="s">
        <v>145</v>
      </c>
      <c r="F21">
        <v>1989</v>
      </c>
      <c r="G21" t="s">
        <v>13</v>
      </c>
      <c r="H21" t="s">
        <v>35</v>
      </c>
      <c r="I21" s="5">
        <v>55.8</v>
      </c>
      <c r="J21" s="4">
        <v>85.33</v>
      </c>
      <c r="K21" s="15">
        <v>110.15</v>
      </c>
      <c r="L21">
        <f>+J21-I21</f>
        <v>29.53</v>
      </c>
      <c r="M21">
        <f>+K21-J21</f>
        <v>24.820000000000007</v>
      </c>
      <c r="N21" s="14">
        <f>+K21-I21</f>
        <v>54.35000000000001</v>
      </c>
      <c r="O21" s="5">
        <v>11</v>
      </c>
    </row>
    <row r="22" spans="1:15" ht="15">
      <c r="A22" s="5">
        <v>21</v>
      </c>
      <c r="B22" s="18">
        <v>22</v>
      </c>
      <c r="C22">
        <v>48</v>
      </c>
      <c r="D22">
        <v>55807</v>
      </c>
      <c r="E22" t="s">
        <v>162</v>
      </c>
      <c r="F22">
        <v>1986</v>
      </c>
      <c r="G22" t="s">
        <v>5</v>
      </c>
      <c r="H22" t="s">
        <v>37</v>
      </c>
      <c r="I22" s="5">
        <v>56.28</v>
      </c>
      <c r="J22" s="4">
        <v>84.71</v>
      </c>
      <c r="K22" s="15">
        <v>110.19</v>
      </c>
      <c r="L22">
        <f>+J22-I22</f>
        <v>28.429999999999993</v>
      </c>
      <c r="M22">
        <f>+K22-J22</f>
        <v>25.480000000000004</v>
      </c>
      <c r="N22" s="14">
        <f>+K22-I22</f>
        <v>53.91</v>
      </c>
      <c r="O22" s="5">
        <v>10</v>
      </c>
    </row>
    <row r="23" spans="1:15" ht="15">
      <c r="A23" s="5">
        <v>21</v>
      </c>
      <c r="B23" s="18">
        <v>27</v>
      </c>
      <c r="C23">
        <v>32</v>
      </c>
      <c r="D23">
        <v>515997</v>
      </c>
      <c r="E23" t="s">
        <v>151</v>
      </c>
      <c r="F23">
        <v>1989</v>
      </c>
      <c r="G23" t="s">
        <v>8</v>
      </c>
      <c r="H23" t="s">
        <v>34</v>
      </c>
      <c r="I23" s="5">
        <v>56.84</v>
      </c>
      <c r="J23" s="4">
        <v>85.72</v>
      </c>
      <c r="K23" s="15">
        <v>110.19</v>
      </c>
      <c r="L23">
        <f>+J23-I23</f>
        <v>28.879999999999995</v>
      </c>
      <c r="M23">
        <f>+K23-J23</f>
        <v>24.47</v>
      </c>
      <c r="N23" s="14">
        <f>+K23-I23</f>
        <v>53.349999999999994</v>
      </c>
      <c r="O23" s="5">
        <v>10</v>
      </c>
    </row>
    <row r="24" spans="1:15" ht="15">
      <c r="A24" s="5">
        <v>23</v>
      </c>
      <c r="B24" s="18">
        <v>25</v>
      </c>
      <c r="C24">
        <v>27</v>
      </c>
      <c r="D24">
        <v>106633</v>
      </c>
      <c r="E24" s="3" t="s">
        <v>149</v>
      </c>
      <c r="F24">
        <v>1986</v>
      </c>
      <c r="G24" t="s">
        <v>9</v>
      </c>
      <c r="H24" t="s">
        <v>34</v>
      </c>
      <c r="I24" s="5">
        <v>56.61</v>
      </c>
      <c r="J24" s="4">
        <v>85.36</v>
      </c>
      <c r="K24" s="15">
        <v>110.51</v>
      </c>
      <c r="L24">
        <f>+J24-I24</f>
        <v>28.75</v>
      </c>
      <c r="M24">
        <f>+K24-J24</f>
        <v>25.150000000000006</v>
      </c>
      <c r="N24" s="14">
        <f>+K24-I24</f>
        <v>53.900000000000006</v>
      </c>
      <c r="O24" s="5">
        <v>8</v>
      </c>
    </row>
    <row r="25" spans="1:15" ht="15">
      <c r="A25" s="5">
        <v>24</v>
      </c>
      <c r="B25" s="18">
        <v>24</v>
      </c>
      <c r="C25">
        <v>16</v>
      </c>
      <c r="D25">
        <v>505483</v>
      </c>
      <c r="E25" s="3" t="s">
        <v>50</v>
      </c>
      <c r="F25">
        <v>1981</v>
      </c>
      <c r="G25" t="s">
        <v>3</v>
      </c>
      <c r="H25" t="s">
        <v>34</v>
      </c>
      <c r="I25" s="5">
        <v>56.37</v>
      </c>
      <c r="J25" s="4">
        <v>84.47</v>
      </c>
      <c r="K25" s="15">
        <v>110.54</v>
      </c>
      <c r="L25">
        <f>+J25-I25</f>
        <v>28.1</v>
      </c>
      <c r="M25">
        <f>+K25-J25</f>
        <v>26.070000000000007</v>
      </c>
      <c r="N25" s="14">
        <f>+K25-I25</f>
        <v>54.17000000000001</v>
      </c>
      <c r="O25" s="5">
        <v>7</v>
      </c>
    </row>
    <row r="26" spans="1:15" ht="15">
      <c r="A26" s="5">
        <v>25</v>
      </c>
      <c r="B26" s="18">
        <v>26</v>
      </c>
      <c r="C26">
        <v>34</v>
      </c>
      <c r="D26">
        <v>537772</v>
      </c>
      <c r="E26" s="27" t="s">
        <v>376</v>
      </c>
      <c r="F26">
        <v>1985</v>
      </c>
      <c r="G26" t="s">
        <v>11</v>
      </c>
      <c r="H26" t="s">
        <v>33</v>
      </c>
      <c r="I26" s="5">
        <v>56.77</v>
      </c>
      <c r="J26" s="4">
        <v>85.23</v>
      </c>
      <c r="K26" s="15">
        <v>110.67</v>
      </c>
      <c r="L26">
        <f>+J26-I26</f>
        <v>28.46</v>
      </c>
      <c r="M26">
        <f>+K26-J26</f>
        <v>25.439999999999998</v>
      </c>
      <c r="N26" s="14">
        <f>+K26-I26</f>
        <v>53.9</v>
      </c>
      <c r="O26" s="5">
        <v>6</v>
      </c>
    </row>
    <row r="27" spans="1:15" ht="15">
      <c r="A27" s="5">
        <v>26</v>
      </c>
      <c r="B27" s="18">
        <v>18</v>
      </c>
      <c r="C27">
        <v>38</v>
      </c>
      <c r="D27">
        <v>296509</v>
      </c>
      <c r="E27" s="3" t="s">
        <v>66</v>
      </c>
      <c r="F27">
        <v>1985</v>
      </c>
      <c r="G27" t="s">
        <v>10</v>
      </c>
      <c r="H27" t="s">
        <v>33</v>
      </c>
      <c r="I27" s="5">
        <v>55.87</v>
      </c>
      <c r="J27" s="4">
        <v>85.37</v>
      </c>
      <c r="K27" s="15">
        <v>110.86</v>
      </c>
      <c r="L27">
        <f>+J27-I27</f>
        <v>29.500000000000007</v>
      </c>
      <c r="M27">
        <f>+K27-J27</f>
        <v>25.489999999999995</v>
      </c>
      <c r="N27" s="14">
        <f>+K27-I27</f>
        <v>54.99</v>
      </c>
      <c r="O27" s="5">
        <v>5</v>
      </c>
    </row>
    <row r="28" spans="1:15" ht="15">
      <c r="A28" s="5">
        <v>27</v>
      </c>
      <c r="B28" s="18">
        <v>29</v>
      </c>
      <c r="C28">
        <v>44</v>
      </c>
      <c r="D28">
        <v>205239</v>
      </c>
      <c r="E28" t="s">
        <v>159</v>
      </c>
      <c r="F28">
        <v>1989</v>
      </c>
      <c r="G28" t="s">
        <v>13</v>
      </c>
      <c r="H28" t="s">
        <v>35</v>
      </c>
      <c r="I28" s="5">
        <v>57.15</v>
      </c>
      <c r="J28" s="4">
        <v>85.86</v>
      </c>
      <c r="K28" s="15">
        <v>110.94</v>
      </c>
      <c r="L28">
        <f>+J28-I28</f>
        <v>28.71</v>
      </c>
      <c r="M28">
        <f>+K28-J28</f>
        <v>25.08</v>
      </c>
      <c r="N28" s="14">
        <f>+K28-I28</f>
        <v>53.79</v>
      </c>
      <c r="O28" s="5">
        <v>4</v>
      </c>
    </row>
    <row r="29" spans="1:11" ht="15">
      <c r="A29" s="5" t="s">
        <v>19</v>
      </c>
      <c r="B29" s="18">
        <v>15</v>
      </c>
      <c r="C29">
        <v>7</v>
      </c>
      <c r="D29">
        <v>206160</v>
      </c>
      <c r="E29" s="3" t="s">
        <v>89</v>
      </c>
      <c r="F29">
        <v>1987</v>
      </c>
      <c r="G29" t="s">
        <v>13</v>
      </c>
      <c r="H29" t="s">
        <v>34</v>
      </c>
      <c r="I29" s="5">
        <v>55.45</v>
      </c>
      <c r="K29" s="15" t="s">
        <v>92</v>
      </c>
    </row>
    <row r="30" spans="1:12" ht="15">
      <c r="A30" s="5" t="s">
        <v>19</v>
      </c>
      <c r="B30" s="18">
        <v>16</v>
      </c>
      <c r="C30">
        <v>23</v>
      </c>
      <c r="D30">
        <v>185271</v>
      </c>
      <c r="E30" s="3" t="s">
        <v>98</v>
      </c>
      <c r="F30">
        <v>1989</v>
      </c>
      <c r="G30" t="s">
        <v>18</v>
      </c>
      <c r="H30" t="s">
        <v>35</v>
      </c>
      <c r="I30" s="5">
        <v>55.61</v>
      </c>
      <c r="J30" s="4">
        <v>84.66</v>
      </c>
      <c r="K30" s="15" t="s">
        <v>92</v>
      </c>
      <c r="L30">
        <f>+J30-I30</f>
        <v>29.049999999999997</v>
      </c>
    </row>
    <row r="31" spans="1:11" ht="15">
      <c r="A31" s="5" t="s">
        <v>19</v>
      </c>
      <c r="B31" s="18">
        <v>19</v>
      </c>
      <c r="C31">
        <v>30</v>
      </c>
      <c r="D31">
        <v>196793</v>
      </c>
      <c r="E31" s="3" t="s">
        <v>62</v>
      </c>
      <c r="F31">
        <v>1988</v>
      </c>
      <c r="G31" t="s">
        <v>1</v>
      </c>
      <c r="H31" t="s">
        <v>33</v>
      </c>
      <c r="I31" s="5">
        <v>56.03</v>
      </c>
      <c r="K31" s="15" t="s">
        <v>92</v>
      </c>
    </row>
    <row r="33" spans="1:15" ht="15">
      <c r="A33" s="42" t="s">
        <v>110</v>
      </c>
      <c r="B33" s="42"/>
      <c r="C33" s="42"/>
      <c r="D33" s="42" t="s">
        <v>373</v>
      </c>
      <c r="E33" s="42"/>
      <c r="F33" s="17" t="s">
        <v>374</v>
      </c>
      <c r="I33"/>
      <c r="K33"/>
      <c r="M33" s="5"/>
      <c r="N33"/>
      <c r="O33"/>
    </row>
  </sheetData>
  <sheetProtection/>
  <mergeCells count="2">
    <mergeCell ref="A33:C33"/>
    <mergeCell ref="D33:E3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0" bestFit="1" customWidth="1"/>
    <col min="2" max="2" width="3.8515625" style="0" bestFit="1" customWidth="1"/>
    <col min="3" max="3" width="8.57421875" style="0" bestFit="1" customWidth="1"/>
    <col min="4" max="4" width="26.421875" style="3" bestFit="1" customWidth="1"/>
    <col min="5" max="5" width="5.00390625" style="0" bestFit="1" customWidth="1"/>
    <col min="6" max="6" width="6.8515625" style="0" bestFit="1" customWidth="1"/>
    <col min="8" max="8" width="7.421875" style="4" customWidth="1"/>
    <col min="9" max="9" width="7.57421875" style="30" customWidth="1"/>
    <col min="10" max="10" width="7.8515625" style="30" customWidth="1"/>
    <col min="11" max="11" width="7.421875" style="30" customWidth="1"/>
    <col min="12" max="12" width="9.140625" style="15" customWidth="1"/>
    <col min="18" max="18" width="9.140625" style="5" customWidth="1"/>
  </cols>
  <sheetData>
    <row r="1" spans="1:19" s="10" customFormat="1" ht="15.75" thickBot="1">
      <c r="A1" s="10" t="s">
        <v>20</v>
      </c>
      <c r="B1" s="10" t="s">
        <v>21</v>
      </c>
      <c r="C1" s="10" t="s">
        <v>22</v>
      </c>
      <c r="D1" s="12" t="s">
        <v>23</v>
      </c>
      <c r="E1" s="10" t="s">
        <v>24</v>
      </c>
      <c r="F1" s="10" t="s">
        <v>25</v>
      </c>
      <c r="G1" s="10" t="s">
        <v>26</v>
      </c>
      <c r="H1" s="11" t="s">
        <v>27</v>
      </c>
      <c r="I1" s="10" t="s">
        <v>280</v>
      </c>
      <c r="J1" s="10" t="s">
        <v>281</v>
      </c>
      <c r="K1" s="10" t="s">
        <v>282</v>
      </c>
      <c r="L1" s="16" t="s">
        <v>0</v>
      </c>
      <c r="M1" s="12" t="s">
        <v>28</v>
      </c>
      <c r="N1" s="12" t="s">
        <v>29</v>
      </c>
      <c r="O1" s="12" t="s">
        <v>283</v>
      </c>
      <c r="P1" s="12" t="s">
        <v>284</v>
      </c>
      <c r="Q1" s="12" t="s">
        <v>394</v>
      </c>
      <c r="R1" s="28" t="s">
        <v>193</v>
      </c>
      <c r="S1" s="13" t="s">
        <v>30</v>
      </c>
    </row>
    <row r="2" spans="1:18" ht="15.75" thickTop="1">
      <c r="A2" s="5">
        <v>1</v>
      </c>
      <c r="B2">
        <v>8</v>
      </c>
      <c r="C2">
        <v>510747</v>
      </c>
      <c r="D2" s="3" t="s">
        <v>305</v>
      </c>
      <c r="E2">
        <v>1977</v>
      </c>
      <c r="F2" t="s">
        <v>8</v>
      </c>
      <c r="G2" t="s">
        <v>286</v>
      </c>
      <c r="H2" s="4">
        <v>9.87</v>
      </c>
      <c r="I2" s="37">
        <v>38.39</v>
      </c>
      <c r="J2" s="37">
        <v>58.88</v>
      </c>
      <c r="K2" s="37">
        <v>76.99</v>
      </c>
      <c r="L2" s="15">
        <v>92.31</v>
      </c>
      <c r="M2">
        <f>+H2</f>
        <v>9.87</v>
      </c>
      <c r="N2">
        <f>+I2-H2</f>
        <v>28.520000000000003</v>
      </c>
      <c r="O2">
        <f>+J2-I2</f>
        <v>20.490000000000002</v>
      </c>
      <c r="P2">
        <f>+K2-J2</f>
        <v>18.109999999999992</v>
      </c>
      <c r="Q2">
        <f>+L2-K2</f>
        <v>15.320000000000007</v>
      </c>
      <c r="R2" s="5">
        <v>100</v>
      </c>
    </row>
    <row r="3" spans="1:18" ht="15">
      <c r="A3" s="5">
        <v>2</v>
      </c>
      <c r="B3">
        <v>21</v>
      </c>
      <c r="C3">
        <v>511313</v>
      </c>
      <c r="D3" s="3" t="s">
        <v>314</v>
      </c>
      <c r="E3">
        <v>1986</v>
      </c>
      <c r="F3" t="s">
        <v>8</v>
      </c>
      <c r="G3" t="s">
        <v>32</v>
      </c>
      <c r="H3" s="4">
        <v>9.9</v>
      </c>
      <c r="I3" s="37">
        <v>38.42</v>
      </c>
      <c r="J3" s="37">
        <v>58.91</v>
      </c>
      <c r="K3" s="37">
        <v>76.91</v>
      </c>
      <c r="L3" s="15">
        <v>92.38</v>
      </c>
      <c r="M3">
        <f>+H3</f>
        <v>9.9</v>
      </c>
      <c r="N3">
        <f>+I3-H3</f>
        <v>28.520000000000003</v>
      </c>
      <c r="O3">
        <f>+J3-I3</f>
        <v>20.489999999999995</v>
      </c>
      <c r="P3">
        <f>+K3-J3</f>
        <v>18</v>
      </c>
      <c r="Q3">
        <f>+L3-K3</f>
        <v>15.469999999999999</v>
      </c>
      <c r="R3" s="5">
        <v>80</v>
      </c>
    </row>
    <row r="4" spans="1:18" ht="15">
      <c r="A4" s="5">
        <v>3</v>
      </c>
      <c r="B4">
        <v>4</v>
      </c>
      <c r="C4">
        <v>51215</v>
      </c>
      <c r="D4" s="3" t="s">
        <v>288</v>
      </c>
      <c r="E4">
        <v>1986</v>
      </c>
      <c r="F4" t="s">
        <v>5</v>
      </c>
      <c r="G4" t="s">
        <v>31</v>
      </c>
      <c r="H4" s="4">
        <v>9.88</v>
      </c>
      <c r="I4" s="37">
        <v>38.48</v>
      </c>
      <c r="J4" s="37">
        <v>59.32</v>
      </c>
      <c r="K4" s="37">
        <v>77.26</v>
      </c>
      <c r="L4" s="15">
        <v>92.58</v>
      </c>
      <c r="M4">
        <f>+H4</f>
        <v>9.88</v>
      </c>
      <c r="N4">
        <f>+I4-H4</f>
        <v>28.599999999999994</v>
      </c>
      <c r="O4">
        <f>+J4-I4</f>
        <v>20.840000000000003</v>
      </c>
      <c r="P4">
        <f>+K4-J4</f>
        <v>17.940000000000005</v>
      </c>
      <c r="Q4">
        <f>+L4-K4</f>
        <v>15.319999999999993</v>
      </c>
      <c r="R4" s="5">
        <v>60</v>
      </c>
    </row>
    <row r="5" spans="1:18" ht="15">
      <c r="A5" s="5">
        <v>4</v>
      </c>
      <c r="B5">
        <v>20</v>
      </c>
      <c r="C5">
        <v>51005</v>
      </c>
      <c r="D5" s="3" t="s">
        <v>334</v>
      </c>
      <c r="E5">
        <v>1983</v>
      </c>
      <c r="F5" t="s">
        <v>5</v>
      </c>
      <c r="G5" t="s">
        <v>32</v>
      </c>
      <c r="H5" s="4">
        <v>9.9</v>
      </c>
      <c r="I5" s="37">
        <v>38.36</v>
      </c>
      <c r="J5" s="37">
        <v>58.86</v>
      </c>
      <c r="K5" s="37">
        <v>76.95</v>
      </c>
      <c r="L5" s="15">
        <v>92.6</v>
      </c>
      <c r="M5">
        <f>+H5</f>
        <v>9.9</v>
      </c>
      <c r="N5">
        <f>+I5-H5</f>
        <v>28.46</v>
      </c>
      <c r="O5">
        <f>+J5-I5</f>
        <v>20.5</v>
      </c>
      <c r="P5">
        <f>+K5-J5</f>
        <v>18.090000000000003</v>
      </c>
      <c r="Q5">
        <f>+L5-K5</f>
        <v>15.649999999999991</v>
      </c>
      <c r="R5" s="5">
        <v>50</v>
      </c>
    </row>
    <row r="6" spans="1:18" ht="15">
      <c r="A6" s="5">
        <v>5</v>
      </c>
      <c r="B6">
        <v>18</v>
      </c>
      <c r="C6">
        <v>510030</v>
      </c>
      <c r="D6" s="3" t="s">
        <v>293</v>
      </c>
      <c r="E6">
        <v>1974</v>
      </c>
      <c r="F6" t="s">
        <v>8</v>
      </c>
      <c r="G6" t="s">
        <v>34</v>
      </c>
      <c r="H6" s="4">
        <v>9.9</v>
      </c>
      <c r="I6" s="37">
        <v>38.58</v>
      </c>
      <c r="J6" s="37">
        <v>59.04</v>
      </c>
      <c r="K6" s="37">
        <v>77.17</v>
      </c>
      <c r="L6" s="15">
        <v>92.67</v>
      </c>
      <c r="M6">
        <f>+H6</f>
        <v>9.9</v>
      </c>
      <c r="N6">
        <f>+I6-H6</f>
        <v>28.68</v>
      </c>
      <c r="O6">
        <f>+J6-I6</f>
        <v>20.46</v>
      </c>
      <c r="P6">
        <f>+K6-J6</f>
        <v>18.130000000000003</v>
      </c>
      <c r="Q6">
        <f>+L6-K6</f>
        <v>15.5</v>
      </c>
      <c r="R6" s="5">
        <v>45</v>
      </c>
    </row>
    <row r="7" spans="1:18" ht="15">
      <c r="A7" s="5">
        <v>6</v>
      </c>
      <c r="B7">
        <v>23</v>
      </c>
      <c r="C7">
        <v>293006</v>
      </c>
      <c r="D7" s="3" t="s">
        <v>312</v>
      </c>
      <c r="E7">
        <v>1984</v>
      </c>
      <c r="F7" t="s">
        <v>10</v>
      </c>
      <c r="G7" t="s">
        <v>33</v>
      </c>
      <c r="H7" s="4">
        <v>9.84</v>
      </c>
      <c r="I7" s="37">
        <v>38.46</v>
      </c>
      <c r="J7" s="37">
        <v>58.95</v>
      </c>
      <c r="K7" s="37">
        <v>77.15</v>
      </c>
      <c r="L7" s="15">
        <v>92.77</v>
      </c>
      <c r="M7">
        <f>+H7</f>
        <v>9.84</v>
      </c>
      <c r="N7">
        <f>+I7-H7</f>
        <v>28.62</v>
      </c>
      <c r="O7">
        <f>+J7-I7</f>
        <v>20.490000000000002</v>
      </c>
      <c r="P7">
        <f>+K7-J7</f>
        <v>18.200000000000003</v>
      </c>
      <c r="Q7">
        <f>+L7-K7</f>
        <v>15.61999999999999</v>
      </c>
      <c r="R7" s="5">
        <v>40</v>
      </c>
    </row>
    <row r="8" spans="1:18" ht="15">
      <c r="A8" s="5">
        <v>7</v>
      </c>
      <c r="B8">
        <v>6</v>
      </c>
      <c r="C8">
        <v>500150</v>
      </c>
      <c r="D8" s="3" t="s">
        <v>313</v>
      </c>
      <c r="E8">
        <v>1969</v>
      </c>
      <c r="F8" t="s">
        <v>3</v>
      </c>
      <c r="G8" t="s">
        <v>32</v>
      </c>
      <c r="H8" s="4">
        <v>9.79</v>
      </c>
      <c r="I8" s="37">
        <v>38.6</v>
      </c>
      <c r="J8" s="37">
        <v>59.48</v>
      </c>
      <c r="K8" s="37">
        <v>77.49</v>
      </c>
      <c r="L8" s="15">
        <v>92.83</v>
      </c>
      <c r="M8">
        <f>+H8</f>
        <v>9.79</v>
      </c>
      <c r="N8">
        <f>+I8-H8</f>
        <v>28.810000000000002</v>
      </c>
      <c r="O8">
        <f>+J8-I8</f>
        <v>20.879999999999995</v>
      </c>
      <c r="P8">
        <f>+K8-J8</f>
        <v>18.009999999999998</v>
      </c>
      <c r="Q8">
        <f>+L8-K8</f>
        <v>15.340000000000003</v>
      </c>
      <c r="R8" s="5">
        <v>36</v>
      </c>
    </row>
    <row r="9" spans="1:18" ht="15">
      <c r="A9" s="5">
        <v>8</v>
      </c>
      <c r="B9">
        <v>22</v>
      </c>
      <c r="C9">
        <v>50625</v>
      </c>
      <c r="D9" s="29" t="s">
        <v>199</v>
      </c>
      <c r="E9">
        <v>1978</v>
      </c>
      <c r="F9" t="s">
        <v>5</v>
      </c>
      <c r="G9" t="s">
        <v>32</v>
      </c>
      <c r="H9" s="4">
        <v>9.83</v>
      </c>
      <c r="I9" s="37">
        <v>38.51</v>
      </c>
      <c r="J9" s="37">
        <v>59.12</v>
      </c>
      <c r="K9" s="37">
        <v>77.4</v>
      </c>
      <c r="L9" s="15">
        <v>92.9</v>
      </c>
      <c r="M9">
        <f>+H9</f>
        <v>9.83</v>
      </c>
      <c r="N9">
        <f>+I9-H9</f>
        <v>28.68</v>
      </c>
      <c r="O9">
        <f>+J9-I9</f>
        <v>20.61</v>
      </c>
      <c r="P9">
        <f>+K9-J9</f>
        <v>18.28000000000001</v>
      </c>
      <c r="Q9">
        <f>+L9-K9</f>
        <v>15.5</v>
      </c>
      <c r="R9" s="5">
        <v>32</v>
      </c>
    </row>
    <row r="10" spans="1:18" ht="15">
      <c r="A10" s="5">
        <v>9</v>
      </c>
      <c r="B10">
        <v>31</v>
      </c>
      <c r="C10">
        <v>510890</v>
      </c>
      <c r="D10" s="29" t="s">
        <v>198</v>
      </c>
      <c r="E10">
        <v>1981</v>
      </c>
      <c r="F10" t="s">
        <v>8</v>
      </c>
      <c r="G10" t="s">
        <v>33</v>
      </c>
      <c r="H10" s="4">
        <v>9.87</v>
      </c>
      <c r="I10" s="37">
        <v>38.32</v>
      </c>
      <c r="J10" s="37">
        <v>59.05</v>
      </c>
      <c r="K10" s="37">
        <v>77.25</v>
      </c>
      <c r="L10" s="15">
        <v>92.99</v>
      </c>
      <c r="M10">
        <f>+H10</f>
        <v>9.87</v>
      </c>
      <c r="N10">
        <f>+I10-H10</f>
        <v>28.450000000000003</v>
      </c>
      <c r="O10">
        <f>+J10-I10</f>
        <v>20.729999999999997</v>
      </c>
      <c r="P10">
        <f>+K10-J10</f>
        <v>18.200000000000003</v>
      </c>
      <c r="Q10">
        <f>+L10-K10</f>
        <v>15.739999999999995</v>
      </c>
      <c r="R10" s="5">
        <v>29</v>
      </c>
    </row>
    <row r="11" spans="1:18" ht="15">
      <c r="A11" s="5">
        <v>10</v>
      </c>
      <c r="B11">
        <v>1</v>
      </c>
      <c r="C11">
        <v>511139</v>
      </c>
      <c r="D11" s="3" t="s">
        <v>320</v>
      </c>
      <c r="E11">
        <v>1984</v>
      </c>
      <c r="F11" t="s">
        <v>8</v>
      </c>
      <c r="G11" t="s">
        <v>31</v>
      </c>
      <c r="H11" s="4">
        <v>9.91</v>
      </c>
      <c r="I11" s="37">
        <v>38.72</v>
      </c>
      <c r="J11" s="37">
        <v>59.35</v>
      </c>
      <c r="K11" s="37">
        <v>77.73</v>
      </c>
      <c r="L11" s="15">
        <v>93</v>
      </c>
      <c r="M11">
        <f>+H11</f>
        <v>9.91</v>
      </c>
      <c r="N11">
        <f>+I11-H11</f>
        <v>28.81</v>
      </c>
      <c r="O11">
        <f>+J11-I11</f>
        <v>20.630000000000003</v>
      </c>
      <c r="P11">
        <f>+K11-J11</f>
        <v>18.380000000000003</v>
      </c>
      <c r="Q11">
        <f>+L11-K11</f>
        <v>15.269999999999996</v>
      </c>
      <c r="R11" s="5">
        <v>26</v>
      </c>
    </row>
    <row r="12" spans="1:18" ht="15">
      <c r="A12" s="5">
        <v>11</v>
      </c>
      <c r="B12">
        <v>5</v>
      </c>
      <c r="C12">
        <v>50753</v>
      </c>
      <c r="D12" s="3" t="s">
        <v>319</v>
      </c>
      <c r="E12">
        <v>1980</v>
      </c>
      <c r="F12" t="s">
        <v>5</v>
      </c>
      <c r="G12" t="s">
        <v>31</v>
      </c>
      <c r="H12" s="4">
        <v>9.94</v>
      </c>
      <c r="I12" s="37">
        <v>38.68</v>
      </c>
      <c r="J12" s="37">
        <v>59.69</v>
      </c>
      <c r="K12" s="37">
        <v>77.64</v>
      </c>
      <c r="L12" s="15">
        <v>93.01</v>
      </c>
      <c r="M12">
        <f>+H12</f>
        <v>9.94</v>
      </c>
      <c r="N12">
        <f>+I12-H12</f>
        <v>28.740000000000002</v>
      </c>
      <c r="O12">
        <f>+J12-I12</f>
        <v>21.009999999999998</v>
      </c>
      <c r="P12">
        <f>+K12-J12</f>
        <v>17.950000000000003</v>
      </c>
      <c r="Q12">
        <f>+L12-K12</f>
        <v>15.370000000000005</v>
      </c>
      <c r="R12" s="5">
        <v>24</v>
      </c>
    </row>
    <row r="13" spans="1:18" ht="15">
      <c r="A13" s="5">
        <v>12</v>
      </c>
      <c r="B13">
        <v>13</v>
      </c>
      <c r="C13">
        <v>532431</v>
      </c>
      <c r="D13" s="29" t="s">
        <v>226</v>
      </c>
      <c r="E13">
        <v>1977</v>
      </c>
      <c r="F13" t="s">
        <v>11</v>
      </c>
      <c r="G13" t="s">
        <v>34</v>
      </c>
      <c r="H13" s="4">
        <v>9.91</v>
      </c>
      <c r="I13" s="37">
        <v>38.39</v>
      </c>
      <c r="J13" s="37">
        <v>59.12</v>
      </c>
      <c r="K13" s="37">
        <v>77.52</v>
      </c>
      <c r="L13" s="15">
        <v>93.12</v>
      </c>
      <c r="M13">
        <f>+H13</f>
        <v>9.91</v>
      </c>
      <c r="N13">
        <f>+I13-H13</f>
        <v>28.48</v>
      </c>
      <c r="O13">
        <f>+J13-I13</f>
        <v>20.729999999999997</v>
      </c>
      <c r="P13">
        <f>+K13-J13</f>
        <v>18.4</v>
      </c>
      <c r="Q13">
        <f>+L13-K13</f>
        <v>15.600000000000009</v>
      </c>
      <c r="R13" s="5">
        <v>22</v>
      </c>
    </row>
    <row r="14" spans="1:18" ht="15">
      <c r="A14" s="5">
        <v>13</v>
      </c>
      <c r="B14">
        <v>11</v>
      </c>
      <c r="C14">
        <v>292514</v>
      </c>
      <c r="D14" s="3" t="s">
        <v>308</v>
      </c>
      <c r="E14">
        <v>1982</v>
      </c>
      <c r="F14" t="s">
        <v>10</v>
      </c>
      <c r="G14" t="s">
        <v>34</v>
      </c>
      <c r="H14" s="4">
        <v>9.93</v>
      </c>
      <c r="I14" s="37">
        <v>38.74</v>
      </c>
      <c r="J14" s="37">
        <v>59.57</v>
      </c>
      <c r="K14" s="37">
        <v>77.7</v>
      </c>
      <c r="L14" s="15">
        <v>93.29</v>
      </c>
      <c r="M14">
        <f>+H14</f>
        <v>9.93</v>
      </c>
      <c r="N14">
        <f>+I14-H14</f>
        <v>28.810000000000002</v>
      </c>
      <c r="O14">
        <f>+J14-I14</f>
        <v>20.83</v>
      </c>
      <c r="P14">
        <f>+K14-J14</f>
        <v>18.130000000000003</v>
      </c>
      <c r="Q14">
        <f>+L14-K14</f>
        <v>15.590000000000003</v>
      </c>
      <c r="R14" s="5">
        <v>20</v>
      </c>
    </row>
    <row r="15" spans="1:18" ht="15">
      <c r="A15" s="5">
        <v>14</v>
      </c>
      <c r="B15">
        <v>2</v>
      </c>
      <c r="C15">
        <v>50858</v>
      </c>
      <c r="D15" s="3" t="s">
        <v>338</v>
      </c>
      <c r="E15">
        <v>1981</v>
      </c>
      <c r="F15" t="s">
        <v>5</v>
      </c>
      <c r="G15" t="s">
        <v>35</v>
      </c>
      <c r="H15" s="4">
        <v>9.91</v>
      </c>
      <c r="I15" s="37">
        <v>38.94</v>
      </c>
      <c r="J15" s="37">
        <v>59.36</v>
      </c>
      <c r="K15" s="37">
        <v>77.83</v>
      </c>
      <c r="L15" s="15">
        <v>93.46</v>
      </c>
      <c r="M15">
        <f>+H15</f>
        <v>9.91</v>
      </c>
      <c r="N15">
        <f>+I15-H15</f>
        <v>29.029999999999998</v>
      </c>
      <c r="O15">
        <f>+J15-I15</f>
        <v>20.42</v>
      </c>
      <c r="P15">
        <f>+K15-J15</f>
        <v>18.47</v>
      </c>
      <c r="Q15">
        <f>+L15-K15</f>
        <v>15.629999999999995</v>
      </c>
      <c r="R15" s="5">
        <v>18</v>
      </c>
    </row>
    <row r="16" spans="1:18" ht="15">
      <c r="A16" s="5">
        <v>15</v>
      </c>
      <c r="B16">
        <v>15</v>
      </c>
      <c r="C16">
        <v>102899</v>
      </c>
      <c r="D16" s="3" t="s">
        <v>327</v>
      </c>
      <c r="E16">
        <v>1984</v>
      </c>
      <c r="F16" t="s">
        <v>9</v>
      </c>
      <c r="G16" t="s">
        <v>33</v>
      </c>
      <c r="H16" s="4">
        <v>9.98</v>
      </c>
      <c r="I16" s="37">
        <v>38.92</v>
      </c>
      <c r="J16" s="37">
        <v>59.82</v>
      </c>
      <c r="K16" s="37">
        <v>77.92</v>
      </c>
      <c r="L16" s="15">
        <v>93.47</v>
      </c>
      <c r="M16">
        <f>+H16</f>
        <v>9.98</v>
      </c>
      <c r="N16">
        <f>+I16-H16</f>
        <v>28.94</v>
      </c>
      <c r="O16">
        <f>+J16-I16</f>
        <v>20.9</v>
      </c>
      <c r="P16">
        <f>+K16-J16</f>
        <v>18.1</v>
      </c>
      <c r="Q16">
        <f>+L16-K16</f>
        <v>15.549999999999997</v>
      </c>
      <c r="R16" s="5">
        <v>16</v>
      </c>
    </row>
    <row r="17" spans="1:18" ht="15">
      <c r="A17" s="5">
        <v>16</v>
      </c>
      <c r="B17">
        <v>17</v>
      </c>
      <c r="C17">
        <v>102263</v>
      </c>
      <c r="D17" s="3" t="s">
        <v>307</v>
      </c>
      <c r="E17">
        <v>1981</v>
      </c>
      <c r="F17" t="s">
        <v>9</v>
      </c>
      <c r="G17" t="s">
        <v>32</v>
      </c>
      <c r="H17" s="4">
        <v>9.81</v>
      </c>
      <c r="I17" s="37">
        <v>38.97</v>
      </c>
      <c r="J17" s="37">
        <v>59.65</v>
      </c>
      <c r="K17" s="37">
        <v>77.98</v>
      </c>
      <c r="L17" s="15">
        <v>93.48</v>
      </c>
      <c r="M17">
        <f>+H17</f>
        <v>9.81</v>
      </c>
      <c r="N17">
        <f>+I17-H17</f>
        <v>29.159999999999997</v>
      </c>
      <c r="O17">
        <f>+J17-I17</f>
        <v>20.68</v>
      </c>
      <c r="P17">
        <f>+K17-J17</f>
        <v>18.330000000000005</v>
      </c>
      <c r="Q17">
        <f>+L17-K17</f>
        <v>15.5</v>
      </c>
      <c r="R17" s="5">
        <v>15</v>
      </c>
    </row>
    <row r="18" spans="1:18" ht="15">
      <c r="A18" s="5">
        <v>17</v>
      </c>
      <c r="B18">
        <v>7</v>
      </c>
      <c r="C18">
        <v>102961</v>
      </c>
      <c r="D18" s="3" t="s">
        <v>295</v>
      </c>
      <c r="E18">
        <v>1985</v>
      </c>
      <c r="F18" t="s">
        <v>9</v>
      </c>
      <c r="G18" t="s">
        <v>33</v>
      </c>
      <c r="H18" s="4">
        <v>10.02</v>
      </c>
      <c r="I18" s="37">
        <v>38.91</v>
      </c>
      <c r="J18" s="37">
        <v>59.44</v>
      </c>
      <c r="K18" s="37">
        <v>77.96</v>
      </c>
      <c r="L18" s="15">
        <v>93.49</v>
      </c>
      <c r="M18">
        <f>+H18</f>
        <v>10.02</v>
      </c>
      <c r="N18">
        <f>+I18-H18</f>
        <v>28.889999999999997</v>
      </c>
      <c r="O18">
        <f>+J18-I18</f>
        <v>20.53</v>
      </c>
      <c r="P18">
        <f>+K18-J18</f>
        <v>18.519999999999996</v>
      </c>
      <c r="Q18">
        <f>+L18-K18</f>
        <v>15.530000000000001</v>
      </c>
      <c r="R18" s="5">
        <v>14</v>
      </c>
    </row>
    <row r="19" spans="1:18" ht="15">
      <c r="A19" s="5">
        <v>18</v>
      </c>
      <c r="B19">
        <v>16</v>
      </c>
      <c r="C19">
        <v>50041</v>
      </c>
      <c r="D19" s="3" t="s">
        <v>347</v>
      </c>
      <c r="E19">
        <v>1975</v>
      </c>
      <c r="F19" t="s">
        <v>5</v>
      </c>
      <c r="G19" t="s">
        <v>32</v>
      </c>
      <c r="H19" s="4">
        <v>9.82</v>
      </c>
      <c r="I19" s="37">
        <v>38.61</v>
      </c>
      <c r="J19" s="37">
        <v>59.77</v>
      </c>
      <c r="K19" s="37">
        <v>77.85</v>
      </c>
      <c r="L19" s="15">
        <v>93.53</v>
      </c>
      <c r="M19">
        <f>+H19</f>
        <v>9.82</v>
      </c>
      <c r="N19">
        <f>+I19-H19</f>
        <v>28.79</v>
      </c>
      <c r="O19">
        <f>+J19-I19</f>
        <v>21.160000000000004</v>
      </c>
      <c r="P19">
        <f>+K19-J19</f>
        <v>18.07999999999999</v>
      </c>
      <c r="Q19">
        <f>+L19-K19</f>
        <v>15.680000000000007</v>
      </c>
      <c r="R19" s="5">
        <v>13</v>
      </c>
    </row>
    <row r="20" spans="1:18" ht="15">
      <c r="A20" s="5">
        <v>19</v>
      </c>
      <c r="B20">
        <v>14</v>
      </c>
      <c r="C20">
        <v>292455</v>
      </c>
      <c r="D20" s="3" t="s">
        <v>300</v>
      </c>
      <c r="E20">
        <v>1982</v>
      </c>
      <c r="F20" t="s">
        <v>10</v>
      </c>
      <c r="G20" t="s">
        <v>32</v>
      </c>
      <c r="H20" s="4">
        <v>9.87</v>
      </c>
      <c r="I20" s="37">
        <v>38.73</v>
      </c>
      <c r="J20" s="37">
        <v>59.49</v>
      </c>
      <c r="K20" s="37">
        <v>77.92</v>
      </c>
      <c r="L20" s="15">
        <v>93.57</v>
      </c>
      <c r="M20">
        <f>+H20</f>
        <v>9.87</v>
      </c>
      <c r="N20">
        <f>+I20-H20</f>
        <v>28.86</v>
      </c>
      <c r="O20">
        <f>+J20-I20</f>
        <v>20.760000000000005</v>
      </c>
      <c r="P20">
        <f>+K20-J20</f>
        <v>18.43</v>
      </c>
      <c r="Q20">
        <f>+L20-K20</f>
        <v>15.649999999999991</v>
      </c>
      <c r="R20" s="5">
        <v>12</v>
      </c>
    </row>
    <row r="21" spans="1:18" ht="15">
      <c r="A21" s="5">
        <v>20</v>
      </c>
      <c r="B21">
        <v>46</v>
      </c>
      <c r="C21">
        <v>530874</v>
      </c>
      <c r="D21" s="3" t="s">
        <v>303</v>
      </c>
      <c r="E21">
        <v>1988</v>
      </c>
      <c r="F21" t="s">
        <v>11</v>
      </c>
      <c r="G21" t="s">
        <v>32</v>
      </c>
      <c r="H21" s="4">
        <v>9.97</v>
      </c>
      <c r="I21" s="37">
        <v>39.1</v>
      </c>
      <c r="J21" s="37">
        <v>59.92</v>
      </c>
      <c r="K21" s="37">
        <v>78.21</v>
      </c>
      <c r="L21" s="15">
        <v>93.65</v>
      </c>
      <c r="M21">
        <f>+H21</f>
        <v>9.97</v>
      </c>
      <c r="N21">
        <f>+I21-H21</f>
        <v>29.130000000000003</v>
      </c>
      <c r="O21">
        <f>+J21-I21</f>
        <v>20.82</v>
      </c>
      <c r="P21">
        <f>+K21-J21</f>
        <v>18.289999999999992</v>
      </c>
      <c r="Q21">
        <f>+L21-K21</f>
        <v>15.440000000000012</v>
      </c>
      <c r="R21" s="5">
        <v>11</v>
      </c>
    </row>
    <row r="22" spans="1:18" ht="15">
      <c r="A22" s="5">
        <v>21</v>
      </c>
      <c r="B22">
        <v>42</v>
      </c>
      <c r="C22">
        <v>51327</v>
      </c>
      <c r="D22" s="3" t="s">
        <v>333</v>
      </c>
      <c r="E22">
        <v>1987</v>
      </c>
      <c r="F22" t="s">
        <v>5</v>
      </c>
      <c r="G22" t="s">
        <v>32</v>
      </c>
      <c r="H22" s="4">
        <v>9.9</v>
      </c>
      <c r="I22" s="37">
        <v>38.77</v>
      </c>
      <c r="J22" s="37">
        <v>60.07</v>
      </c>
      <c r="K22" s="37">
        <v>78.26</v>
      </c>
      <c r="L22" s="15">
        <v>93.76</v>
      </c>
      <c r="M22">
        <f>+H22</f>
        <v>9.9</v>
      </c>
      <c r="N22">
        <f>+I22-H22</f>
        <v>28.870000000000005</v>
      </c>
      <c r="O22">
        <f>+J22-I22</f>
        <v>21.299999999999997</v>
      </c>
      <c r="P22">
        <f>+K22-J22</f>
        <v>18.190000000000005</v>
      </c>
      <c r="Q22">
        <f>+L22-K22</f>
        <v>15.5</v>
      </c>
      <c r="R22" s="5">
        <v>10</v>
      </c>
    </row>
    <row r="23" spans="1:18" ht="15">
      <c r="A23" s="5">
        <v>22</v>
      </c>
      <c r="B23">
        <v>29</v>
      </c>
      <c r="C23">
        <v>380260</v>
      </c>
      <c r="D23" s="29" t="s">
        <v>197</v>
      </c>
      <c r="E23">
        <v>1979</v>
      </c>
      <c r="F23" t="s">
        <v>132</v>
      </c>
      <c r="G23" t="s">
        <v>35</v>
      </c>
      <c r="H23" s="4">
        <v>9.89</v>
      </c>
      <c r="I23" s="37">
        <v>38.82</v>
      </c>
      <c r="J23" s="37">
        <v>59.63</v>
      </c>
      <c r="K23" s="37">
        <v>78.15</v>
      </c>
      <c r="L23" s="15">
        <v>93.78</v>
      </c>
      <c r="M23">
        <f>+H23</f>
        <v>9.89</v>
      </c>
      <c r="N23">
        <f>+I23-H23</f>
        <v>28.93</v>
      </c>
      <c r="O23">
        <f>+J23-I23</f>
        <v>20.810000000000002</v>
      </c>
      <c r="P23">
        <f>+K23-J23</f>
        <v>18.520000000000003</v>
      </c>
      <c r="Q23">
        <f>+L23-K23</f>
        <v>15.629999999999995</v>
      </c>
      <c r="R23" s="5">
        <v>9</v>
      </c>
    </row>
    <row r="24" spans="1:18" ht="15">
      <c r="A24" s="5">
        <v>23</v>
      </c>
      <c r="B24">
        <v>3</v>
      </c>
      <c r="C24">
        <v>534562</v>
      </c>
      <c r="D24" s="29" t="s">
        <v>210</v>
      </c>
      <c r="E24">
        <v>1984</v>
      </c>
      <c r="F24" t="s">
        <v>11</v>
      </c>
      <c r="G24" t="s">
        <v>34</v>
      </c>
      <c r="H24" s="4">
        <v>10.01</v>
      </c>
      <c r="I24" s="37">
        <v>39.01</v>
      </c>
      <c r="J24" s="37">
        <v>59.68</v>
      </c>
      <c r="K24" s="37">
        <v>78.13</v>
      </c>
      <c r="L24" s="15">
        <v>93.79</v>
      </c>
      <c r="M24">
        <f>+H24</f>
        <v>10.01</v>
      </c>
      <c r="N24">
        <f>+I24-H24</f>
        <v>29</v>
      </c>
      <c r="O24">
        <f>+J24-I24</f>
        <v>20.67</v>
      </c>
      <c r="P24">
        <f>+K24-J24</f>
        <v>18.449999999999996</v>
      </c>
      <c r="Q24">
        <f>+L24-K24</f>
        <v>15.66000000000001</v>
      </c>
      <c r="R24" s="5">
        <v>8</v>
      </c>
    </row>
    <row r="25" spans="1:18" ht="15">
      <c r="A25" s="5">
        <v>23</v>
      </c>
      <c r="B25">
        <v>12</v>
      </c>
      <c r="C25">
        <v>50742</v>
      </c>
      <c r="D25" s="27" t="s">
        <v>382</v>
      </c>
      <c r="E25">
        <v>1980</v>
      </c>
      <c r="F25" t="s">
        <v>5</v>
      </c>
      <c r="G25" t="s">
        <v>31</v>
      </c>
      <c r="H25" s="4">
        <v>9.96</v>
      </c>
      <c r="I25" s="37">
        <v>39.21</v>
      </c>
      <c r="J25" s="37">
        <v>60.09</v>
      </c>
      <c r="K25" s="37">
        <v>78.23</v>
      </c>
      <c r="L25" s="15">
        <v>93.79</v>
      </c>
      <c r="M25">
        <f>+H25</f>
        <v>9.96</v>
      </c>
      <c r="N25">
        <f>+I25-H25</f>
        <v>29.25</v>
      </c>
      <c r="O25">
        <f>+J25-I25</f>
        <v>20.880000000000003</v>
      </c>
      <c r="P25">
        <f>+K25-J25</f>
        <v>18.14</v>
      </c>
      <c r="Q25">
        <f>+L25-K25</f>
        <v>15.560000000000002</v>
      </c>
      <c r="R25" s="5">
        <v>8</v>
      </c>
    </row>
    <row r="26" spans="1:18" ht="15">
      <c r="A26" s="5">
        <v>25</v>
      </c>
      <c r="B26">
        <v>24</v>
      </c>
      <c r="C26">
        <v>560332</v>
      </c>
      <c r="D26" s="3" t="s">
        <v>315</v>
      </c>
      <c r="E26">
        <v>1978</v>
      </c>
      <c r="F26" t="s">
        <v>14</v>
      </c>
      <c r="G26" t="s">
        <v>286</v>
      </c>
      <c r="H26" s="4">
        <v>9.88</v>
      </c>
      <c r="I26" s="37">
        <v>39</v>
      </c>
      <c r="J26" s="37">
        <v>59.85</v>
      </c>
      <c r="K26" s="37">
        <v>78.1</v>
      </c>
      <c r="L26" s="15">
        <v>93.8</v>
      </c>
      <c r="M26">
        <f>+H26</f>
        <v>9.88</v>
      </c>
      <c r="N26">
        <f>+I26-H26</f>
        <v>29.119999999999997</v>
      </c>
      <c r="O26">
        <f>+J26-I26</f>
        <v>20.85</v>
      </c>
      <c r="P26">
        <f>+K26-J26</f>
        <v>18.249999999999993</v>
      </c>
      <c r="Q26">
        <f>+L26-K26</f>
        <v>15.700000000000003</v>
      </c>
      <c r="R26" s="5">
        <v>6</v>
      </c>
    </row>
    <row r="27" spans="1:18" ht="15">
      <c r="A27" s="5">
        <v>26</v>
      </c>
      <c r="B27">
        <v>30</v>
      </c>
      <c r="C27">
        <v>201606</v>
      </c>
      <c r="D27" s="3" t="s">
        <v>316</v>
      </c>
      <c r="E27">
        <v>1983</v>
      </c>
      <c r="F27" t="s">
        <v>13</v>
      </c>
      <c r="G27" t="s">
        <v>34</v>
      </c>
      <c r="H27" s="4">
        <v>9.89</v>
      </c>
      <c r="I27" s="37">
        <v>38.74</v>
      </c>
      <c r="J27" s="37">
        <v>59.65</v>
      </c>
      <c r="K27" s="37">
        <v>78.16</v>
      </c>
      <c r="L27" s="15">
        <v>93.83</v>
      </c>
      <c r="M27">
        <f>+H27</f>
        <v>9.89</v>
      </c>
      <c r="N27">
        <f>+I27-H27</f>
        <v>28.85</v>
      </c>
      <c r="O27">
        <f>+J27-I27</f>
        <v>20.909999999999997</v>
      </c>
      <c r="P27">
        <f>+K27-J27</f>
        <v>18.509999999999998</v>
      </c>
      <c r="Q27">
        <f>+L27-K27</f>
        <v>15.670000000000002</v>
      </c>
      <c r="R27" s="5">
        <v>5</v>
      </c>
    </row>
    <row r="28" spans="1:18" ht="15">
      <c r="A28" s="5">
        <v>27</v>
      </c>
      <c r="B28">
        <v>9</v>
      </c>
      <c r="C28">
        <v>192746</v>
      </c>
      <c r="D28" s="3" t="s">
        <v>344</v>
      </c>
      <c r="E28">
        <v>1984</v>
      </c>
      <c r="F28" t="s">
        <v>1</v>
      </c>
      <c r="G28" t="s">
        <v>31</v>
      </c>
      <c r="H28" s="4">
        <v>9.92</v>
      </c>
      <c r="I28" s="37">
        <v>39.37</v>
      </c>
      <c r="J28" s="37">
        <v>59.99</v>
      </c>
      <c r="K28" s="37">
        <v>78.34</v>
      </c>
      <c r="L28" s="15">
        <v>93.95</v>
      </c>
      <c r="M28">
        <f>+H28</f>
        <v>9.92</v>
      </c>
      <c r="N28">
        <f>+I28-H28</f>
        <v>29.449999999999996</v>
      </c>
      <c r="O28">
        <f>+J28-I28</f>
        <v>20.620000000000005</v>
      </c>
      <c r="P28">
        <f>+K28-J28</f>
        <v>18.35</v>
      </c>
      <c r="Q28">
        <f>+L28-K28</f>
        <v>15.61</v>
      </c>
      <c r="R28" s="5">
        <v>4</v>
      </c>
    </row>
    <row r="29" spans="1:18" ht="15">
      <c r="A29" s="5">
        <v>28</v>
      </c>
      <c r="B29">
        <v>44</v>
      </c>
      <c r="C29">
        <v>191591</v>
      </c>
      <c r="D29" s="3" t="s">
        <v>289</v>
      </c>
      <c r="E29">
        <v>1980</v>
      </c>
      <c r="F29" t="s">
        <v>1</v>
      </c>
      <c r="H29" s="4">
        <v>9.89</v>
      </c>
      <c r="I29" s="37">
        <v>38.99</v>
      </c>
      <c r="J29" s="37">
        <v>59.96</v>
      </c>
      <c r="K29" s="37">
        <v>78.04</v>
      </c>
      <c r="L29" s="15">
        <v>94.02</v>
      </c>
      <c r="M29">
        <f>+H29</f>
        <v>9.89</v>
      </c>
      <c r="N29">
        <f>+I29-H29</f>
        <v>29.1</v>
      </c>
      <c r="O29">
        <f>+J29-I29</f>
        <v>20.97</v>
      </c>
      <c r="P29">
        <f>+K29-J29</f>
        <v>18.080000000000005</v>
      </c>
      <c r="Q29">
        <f>+L29-K29</f>
        <v>15.97999999999999</v>
      </c>
      <c r="R29" s="5">
        <v>3</v>
      </c>
    </row>
    <row r="30" spans="1:18" ht="15">
      <c r="A30" s="5">
        <v>29</v>
      </c>
      <c r="B30">
        <v>19</v>
      </c>
      <c r="C30">
        <v>421328</v>
      </c>
      <c r="D30" s="3" t="s">
        <v>341</v>
      </c>
      <c r="E30">
        <v>1982</v>
      </c>
      <c r="F30" t="s">
        <v>15</v>
      </c>
      <c r="G30" t="s">
        <v>34</v>
      </c>
      <c r="H30" s="4">
        <v>9.88</v>
      </c>
      <c r="I30" s="37">
        <v>38.94</v>
      </c>
      <c r="J30" s="37">
        <v>59.84</v>
      </c>
      <c r="K30" s="37">
        <v>78.38</v>
      </c>
      <c r="L30" s="15">
        <v>94.08</v>
      </c>
      <c r="M30">
        <f>+H30</f>
        <v>9.88</v>
      </c>
      <c r="N30">
        <f>+I30-H30</f>
        <v>29.059999999999995</v>
      </c>
      <c r="O30">
        <f>+J30-I30</f>
        <v>20.900000000000006</v>
      </c>
      <c r="P30">
        <f>+K30-J30</f>
        <v>18.539999999999992</v>
      </c>
      <c r="Q30">
        <f>+L30-K30</f>
        <v>15.700000000000003</v>
      </c>
      <c r="R30" s="5">
        <v>2</v>
      </c>
    </row>
    <row r="31" spans="1:18" ht="15">
      <c r="A31" s="5">
        <v>30</v>
      </c>
      <c r="B31">
        <v>27</v>
      </c>
      <c r="C31">
        <v>560406</v>
      </c>
      <c r="D31" s="27" t="s">
        <v>383</v>
      </c>
      <c r="E31">
        <v>1980</v>
      </c>
      <c r="F31" t="s">
        <v>14</v>
      </c>
      <c r="G31" t="s">
        <v>37</v>
      </c>
      <c r="H31" s="4">
        <v>9.97</v>
      </c>
      <c r="I31" s="37">
        <v>38.88</v>
      </c>
      <c r="J31" s="37">
        <v>59.69</v>
      </c>
      <c r="K31" s="37">
        <v>78.33</v>
      </c>
      <c r="L31" s="15">
        <v>94.11</v>
      </c>
      <c r="M31">
        <f>+H31</f>
        <v>9.97</v>
      </c>
      <c r="N31">
        <f>+I31-H31</f>
        <v>28.910000000000004</v>
      </c>
      <c r="O31">
        <f>+J31-I31</f>
        <v>20.809999999999995</v>
      </c>
      <c r="P31">
        <f>+K31-J31</f>
        <v>18.64</v>
      </c>
      <c r="Q31">
        <f>+L31-K31</f>
        <v>15.780000000000001</v>
      </c>
      <c r="R31" s="5">
        <v>1</v>
      </c>
    </row>
    <row r="32" spans="1:17" ht="15">
      <c r="A32" s="5">
        <v>31</v>
      </c>
      <c r="B32">
        <v>58</v>
      </c>
      <c r="C32">
        <v>511529</v>
      </c>
      <c r="D32" s="3" t="s">
        <v>304</v>
      </c>
      <c r="E32">
        <v>1988</v>
      </c>
      <c r="F32" t="s">
        <v>8</v>
      </c>
      <c r="G32" t="s">
        <v>36</v>
      </c>
      <c r="H32" s="4">
        <v>9.94</v>
      </c>
      <c r="I32" s="37">
        <v>39.38</v>
      </c>
      <c r="J32" s="37">
        <v>60.27</v>
      </c>
      <c r="K32" s="37">
        <v>78.54</v>
      </c>
      <c r="L32" s="15">
        <v>94.14</v>
      </c>
      <c r="M32">
        <f>+H32</f>
        <v>9.94</v>
      </c>
      <c r="N32">
        <f>+I32-H32</f>
        <v>29.440000000000005</v>
      </c>
      <c r="O32">
        <f>+J32-I32</f>
        <v>20.89</v>
      </c>
      <c r="P32">
        <f>+K32-J32</f>
        <v>18.270000000000003</v>
      </c>
      <c r="Q32">
        <f>+L32-K32</f>
        <v>15.599999999999994</v>
      </c>
    </row>
    <row r="33" spans="1:17" ht="15">
      <c r="A33" s="5">
        <v>32</v>
      </c>
      <c r="B33">
        <v>38</v>
      </c>
      <c r="C33">
        <v>50600</v>
      </c>
      <c r="D33" s="27" t="s">
        <v>386</v>
      </c>
      <c r="E33">
        <v>1978</v>
      </c>
      <c r="F33" t="s">
        <v>5</v>
      </c>
      <c r="G33" t="s">
        <v>35</v>
      </c>
      <c r="H33" s="4">
        <v>9.98</v>
      </c>
      <c r="I33" s="37">
        <v>38.92</v>
      </c>
      <c r="J33" s="37">
        <v>59.98</v>
      </c>
      <c r="K33" s="37">
        <v>78.35</v>
      </c>
      <c r="L33" s="15">
        <v>94.22</v>
      </c>
      <c r="M33">
        <f>+H33</f>
        <v>9.98</v>
      </c>
      <c r="N33">
        <f>+I33-H33</f>
        <v>28.94</v>
      </c>
      <c r="O33">
        <f>+J33-I33</f>
        <v>21.059999999999995</v>
      </c>
      <c r="P33">
        <f>+K33-J33</f>
        <v>18.369999999999997</v>
      </c>
      <c r="Q33">
        <f>+L33-K33</f>
        <v>15.870000000000005</v>
      </c>
    </row>
    <row r="34" spans="1:17" ht="15">
      <c r="A34" s="5">
        <v>33</v>
      </c>
      <c r="B34">
        <v>36</v>
      </c>
      <c r="C34">
        <v>102271</v>
      </c>
      <c r="D34" s="3" t="s">
        <v>311</v>
      </c>
      <c r="E34">
        <v>1981</v>
      </c>
      <c r="F34" t="s">
        <v>9</v>
      </c>
      <c r="G34" t="s">
        <v>33</v>
      </c>
      <c r="H34" s="4">
        <v>9.9</v>
      </c>
      <c r="I34" s="37">
        <v>38.97</v>
      </c>
      <c r="J34" s="37">
        <v>60.38</v>
      </c>
      <c r="K34" s="37">
        <v>78.62</v>
      </c>
      <c r="L34" s="15">
        <v>94.33</v>
      </c>
      <c r="M34">
        <f>+H34</f>
        <v>9.9</v>
      </c>
      <c r="N34">
        <f>+I34-H34</f>
        <v>29.07</v>
      </c>
      <c r="O34">
        <f>+J34-I34</f>
        <v>21.410000000000004</v>
      </c>
      <c r="P34">
        <f>+K34-J34</f>
        <v>18.240000000000002</v>
      </c>
      <c r="Q34">
        <f>+L34-K34</f>
        <v>15.709999999999994</v>
      </c>
    </row>
    <row r="35" spans="1:17" ht="15">
      <c r="A35" s="5">
        <v>34</v>
      </c>
      <c r="B35">
        <v>26</v>
      </c>
      <c r="C35">
        <v>421483</v>
      </c>
      <c r="D35" s="29" t="s">
        <v>227</v>
      </c>
      <c r="E35">
        <v>1985</v>
      </c>
      <c r="F35" t="s">
        <v>15</v>
      </c>
      <c r="G35" t="s">
        <v>34</v>
      </c>
      <c r="H35" s="4">
        <v>9.89</v>
      </c>
      <c r="I35" s="37">
        <v>38.95</v>
      </c>
      <c r="J35" s="37">
        <v>59.74</v>
      </c>
      <c r="K35" s="37">
        <v>78.51</v>
      </c>
      <c r="L35" s="15">
        <v>94.36</v>
      </c>
      <c r="M35">
        <f>+H35</f>
        <v>9.89</v>
      </c>
      <c r="N35">
        <f>+I35-H35</f>
        <v>29.060000000000002</v>
      </c>
      <c r="O35">
        <f>+J35-I35</f>
        <v>20.79</v>
      </c>
      <c r="P35">
        <f>+K35-J35</f>
        <v>18.770000000000003</v>
      </c>
      <c r="Q35">
        <f>+L35-K35</f>
        <v>15.849999999999994</v>
      </c>
    </row>
    <row r="36" spans="1:17" ht="15">
      <c r="A36" s="5">
        <v>35</v>
      </c>
      <c r="B36">
        <v>28</v>
      </c>
      <c r="C36">
        <v>530939</v>
      </c>
      <c r="D36" s="3" t="s">
        <v>348</v>
      </c>
      <c r="E36">
        <v>1986</v>
      </c>
      <c r="F36" t="s">
        <v>11</v>
      </c>
      <c r="G36" t="s">
        <v>33</v>
      </c>
      <c r="H36" s="4">
        <v>9.85</v>
      </c>
      <c r="I36" s="37">
        <v>38.83</v>
      </c>
      <c r="J36" s="37">
        <v>59.75</v>
      </c>
      <c r="K36" s="37">
        <v>78.44</v>
      </c>
      <c r="L36" s="15">
        <v>94.47</v>
      </c>
      <c r="M36">
        <f>+H36</f>
        <v>9.85</v>
      </c>
      <c r="N36">
        <f>+I36-H36</f>
        <v>28.979999999999997</v>
      </c>
      <c r="O36">
        <f>+J36-I36</f>
        <v>20.92</v>
      </c>
      <c r="P36">
        <f>+K36-J36</f>
        <v>18.689999999999998</v>
      </c>
      <c r="Q36">
        <f>+L36-K36</f>
        <v>16.03</v>
      </c>
    </row>
    <row r="37" spans="1:17" ht="15">
      <c r="A37" s="5">
        <v>36</v>
      </c>
      <c r="B37">
        <v>51</v>
      </c>
      <c r="C37">
        <v>291459</v>
      </c>
      <c r="D37" s="3" t="s">
        <v>328</v>
      </c>
      <c r="E37">
        <v>1989</v>
      </c>
      <c r="F37" t="s">
        <v>10</v>
      </c>
      <c r="G37" t="s">
        <v>36</v>
      </c>
      <c r="H37" s="4">
        <v>9.93</v>
      </c>
      <c r="I37" s="37">
        <v>39.5</v>
      </c>
      <c r="J37" s="37">
        <v>60.35</v>
      </c>
      <c r="K37" s="37">
        <v>78.71</v>
      </c>
      <c r="L37" s="15">
        <v>94.5</v>
      </c>
      <c r="M37">
        <f>+H37</f>
        <v>9.93</v>
      </c>
      <c r="N37">
        <f>+I37-H37</f>
        <v>29.57</v>
      </c>
      <c r="O37">
        <f>+J37-I37</f>
        <v>20.85</v>
      </c>
      <c r="P37">
        <f>+K37-J37</f>
        <v>18.359999999999992</v>
      </c>
      <c r="Q37">
        <f>+L37-K37</f>
        <v>15.790000000000006</v>
      </c>
    </row>
    <row r="38" spans="1:17" ht="15">
      <c r="A38" s="5">
        <v>37</v>
      </c>
      <c r="B38">
        <v>52</v>
      </c>
      <c r="C38">
        <v>293550</v>
      </c>
      <c r="D38" s="3" t="s">
        <v>323</v>
      </c>
      <c r="E38">
        <v>1985</v>
      </c>
      <c r="F38" t="s">
        <v>10</v>
      </c>
      <c r="G38" t="s">
        <v>33</v>
      </c>
      <c r="H38" s="4">
        <v>9.96</v>
      </c>
      <c r="I38" s="37">
        <v>39.19</v>
      </c>
      <c r="J38" s="37">
        <v>60.1</v>
      </c>
      <c r="K38" s="37">
        <v>78.76</v>
      </c>
      <c r="L38" s="15">
        <v>94.62</v>
      </c>
      <c r="M38">
        <f>+H38</f>
        <v>9.96</v>
      </c>
      <c r="N38">
        <f>+I38-H38</f>
        <v>29.229999999999997</v>
      </c>
      <c r="O38">
        <f>+J38-I38</f>
        <v>20.910000000000004</v>
      </c>
      <c r="P38">
        <f>+K38-J38</f>
        <v>18.660000000000004</v>
      </c>
      <c r="Q38">
        <f>+L38-K38</f>
        <v>15.86</v>
      </c>
    </row>
    <row r="39" spans="1:17" ht="15">
      <c r="A39" s="5">
        <v>38</v>
      </c>
      <c r="B39">
        <v>53</v>
      </c>
      <c r="C39">
        <v>54005</v>
      </c>
      <c r="D39" s="24" t="s">
        <v>389</v>
      </c>
      <c r="E39">
        <v>1991</v>
      </c>
      <c r="F39" t="s">
        <v>5</v>
      </c>
      <c r="G39" t="s">
        <v>35</v>
      </c>
      <c r="H39" s="4">
        <v>9.92</v>
      </c>
      <c r="I39" s="37">
        <v>38.85</v>
      </c>
      <c r="J39" s="37">
        <v>60.06</v>
      </c>
      <c r="K39" s="37">
        <v>78.71</v>
      </c>
      <c r="L39" s="15">
        <v>94.64</v>
      </c>
      <c r="M39">
        <f>+H39</f>
        <v>9.92</v>
      </c>
      <c r="N39">
        <f>+I39-H39</f>
        <v>28.93</v>
      </c>
      <c r="O39">
        <f>+J39-I39</f>
        <v>21.21</v>
      </c>
      <c r="P39">
        <f>+K39-J39</f>
        <v>18.64999999999999</v>
      </c>
      <c r="Q39">
        <f>+L39-K39</f>
        <v>15.930000000000007</v>
      </c>
    </row>
    <row r="40" spans="1:17" ht="15">
      <c r="A40" s="5">
        <v>39</v>
      </c>
      <c r="B40">
        <v>34</v>
      </c>
      <c r="C40">
        <v>511352</v>
      </c>
      <c r="D40" s="3" t="s">
        <v>346</v>
      </c>
      <c r="E40">
        <v>1986</v>
      </c>
      <c r="F40" t="s">
        <v>8</v>
      </c>
      <c r="G40" t="s">
        <v>31</v>
      </c>
      <c r="H40" s="4">
        <v>9.92</v>
      </c>
      <c r="I40" s="37">
        <v>38.99</v>
      </c>
      <c r="J40" s="37">
        <v>60.37</v>
      </c>
      <c r="K40" s="37">
        <v>78.94</v>
      </c>
      <c r="L40" s="15">
        <v>94.7</v>
      </c>
      <c r="M40">
        <f>+H40</f>
        <v>9.92</v>
      </c>
      <c r="N40">
        <f>+I40-H40</f>
        <v>29.07</v>
      </c>
      <c r="O40">
        <f>+J40-I40</f>
        <v>21.379999999999995</v>
      </c>
      <c r="P40">
        <f>+K40-J40</f>
        <v>18.57</v>
      </c>
      <c r="Q40">
        <f>+L40-K40</f>
        <v>15.760000000000005</v>
      </c>
    </row>
    <row r="41" spans="1:17" ht="15">
      <c r="A41" s="5">
        <v>40</v>
      </c>
      <c r="B41">
        <v>63</v>
      </c>
      <c r="C41">
        <v>201811</v>
      </c>
      <c r="D41" s="27" t="s">
        <v>391</v>
      </c>
      <c r="E41">
        <v>1985</v>
      </c>
      <c r="F41" t="s">
        <v>13</v>
      </c>
      <c r="G41" t="s">
        <v>34</v>
      </c>
      <c r="H41" s="4">
        <v>10.01</v>
      </c>
      <c r="I41" s="37">
        <v>39.43</v>
      </c>
      <c r="J41" s="37">
        <v>60.42</v>
      </c>
      <c r="K41" s="37">
        <v>78.88</v>
      </c>
      <c r="L41" s="15">
        <v>94.76</v>
      </c>
      <c r="M41">
        <f>+H41</f>
        <v>10.01</v>
      </c>
      <c r="N41">
        <f>+I41-H41</f>
        <v>29.42</v>
      </c>
      <c r="O41">
        <f>+J41-I41</f>
        <v>20.990000000000002</v>
      </c>
      <c r="P41">
        <f>+K41-J41</f>
        <v>18.459999999999994</v>
      </c>
      <c r="Q41">
        <f>+L41-K41</f>
        <v>15.88000000000001</v>
      </c>
    </row>
    <row r="42" spans="1:17" ht="15">
      <c r="A42" s="5">
        <v>41</v>
      </c>
      <c r="B42">
        <v>71</v>
      </c>
      <c r="C42">
        <v>150398</v>
      </c>
      <c r="D42" s="29" t="s">
        <v>234</v>
      </c>
      <c r="E42">
        <v>1980</v>
      </c>
      <c r="F42" t="s">
        <v>4</v>
      </c>
      <c r="G42" t="s">
        <v>37</v>
      </c>
      <c r="H42" s="4">
        <v>9.88</v>
      </c>
      <c r="I42" s="37">
        <v>39.15</v>
      </c>
      <c r="J42" s="37">
        <v>60.62</v>
      </c>
      <c r="K42" s="37">
        <v>78.87</v>
      </c>
      <c r="L42" s="15">
        <v>94.77</v>
      </c>
      <c r="M42">
        <f>+H42</f>
        <v>9.88</v>
      </c>
      <c r="N42">
        <f>+I42-H42</f>
        <v>29.269999999999996</v>
      </c>
      <c r="O42">
        <f>+J42-I42</f>
        <v>21.47</v>
      </c>
      <c r="P42">
        <f>+K42-J42</f>
        <v>18.250000000000007</v>
      </c>
      <c r="Q42">
        <f>+L42-K42</f>
        <v>15.899999999999991</v>
      </c>
    </row>
    <row r="43" spans="1:17" ht="15">
      <c r="A43" s="5">
        <v>42</v>
      </c>
      <c r="B43">
        <v>37</v>
      </c>
      <c r="C43">
        <v>150421</v>
      </c>
      <c r="D43" s="3" t="s">
        <v>349</v>
      </c>
      <c r="E43">
        <v>1980</v>
      </c>
      <c r="F43" t="s">
        <v>4</v>
      </c>
      <c r="G43" t="s">
        <v>34</v>
      </c>
      <c r="H43" s="4">
        <v>9.89</v>
      </c>
      <c r="I43" s="37">
        <v>38.98</v>
      </c>
      <c r="J43" s="37">
        <v>60.83</v>
      </c>
      <c r="K43" s="37">
        <v>79.09</v>
      </c>
      <c r="L43" s="15">
        <v>94.79</v>
      </c>
      <c r="M43">
        <f>+H43</f>
        <v>9.89</v>
      </c>
      <c r="N43">
        <f>+I43-H43</f>
        <v>29.089999999999996</v>
      </c>
      <c r="O43">
        <f>+J43-I43</f>
        <v>21.85</v>
      </c>
      <c r="P43">
        <f>+K43-J43</f>
        <v>18.260000000000005</v>
      </c>
      <c r="Q43">
        <f>+L43-K43</f>
        <v>15.700000000000003</v>
      </c>
    </row>
    <row r="44" spans="1:17" ht="15">
      <c r="A44" s="5">
        <v>43</v>
      </c>
      <c r="B44">
        <v>66</v>
      </c>
      <c r="C44">
        <v>380292</v>
      </c>
      <c r="D44" s="29" t="s">
        <v>259</v>
      </c>
      <c r="E44">
        <v>1986</v>
      </c>
      <c r="F44" t="s">
        <v>132</v>
      </c>
      <c r="G44" t="s">
        <v>32</v>
      </c>
      <c r="H44" s="4">
        <v>9.93</v>
      </c>
      <c r="I44" s="37">
        <v>39.21</v>
      </c>
      <c r="J44" s="37">
        <v>60.55</v>
      </c>
      <c r="K44" s="37">
        <v>78.94</v>
      </c>
      <c r="L44" s="15">
        <v>94.83</v>
      </c>
      <c r="M44">
        <f>+H44</f>
        <v>9.93</v>
      </c>
      <c r="N44">
        <f>+I44-H44</f>
        <v>29.28</v>
      </c>
      <c r="O44">
        <f>+J44-I44</f>
        <v>21.339999999999996</v>
      </c>
      <c r="P44">
        <f>+K44-J44</f>
        <v>18.39</v>
      </c>
      <c r="Q44">
        <f>+L44-K44</f>
        <v>15.89</v>
      </c>
    </row>
    <row r="45" spans="1:17" ht="15">
      <c r="A45" s="5">
        <v>44</v>
      </c>
      <c r="B45">
        <v>62</v>
      </c>
      <c r="C45">
        <v>533866</v>
      </c>
      <c r="D45" s="3" t="s">
        <v>324</v>
      </c>
      <c r="E45">
        <v>1982</v>
      </c>
      <c r="F45" t="s">
        <v>11</v>
      </c>
      <c r="G45" t="s">
        <v>35</v>
      </c>
      <c r="H45" s="4">
        <v>9.83</v>
      </c>
      <c r="I45" s="37">
        <v>39.01</v>
      </c>
      <c r="J45" s="37">
        <v>60.55</v>
      </c>
      <c r="K45" s="37">
        <v>78.89</v>
      </c>
      <c r="L45" s="15">
        <v>94.84</v>
      </c>
      <c r="M45">
        <f>+H45</f>
        <v>9.83</v>
      </c>
      <c r="N45">
        <f>+I45-H45</f>
        <v>29.18</v>
      </c>
      <c r="O45">
        <f>+J45-I45</f>
        <v>21.54</v>
      </c>
      <c r="P45">
        <f>+K45-J45</f>
        <v>18.340000000000003</v>
      </c>
      <c r="Q45">
        <f>+L45-K45</f>
        <v>15.950000000000003</v>
      </c>
    </row>
    <row r="46" spans="1:17" ht="15">
      <c r="A46" s="5">
        <v>45</v>
      </c>
      <c r="B46">
        <v>43</v>
      </c>
      <c r="C46">
        <v>561085</v>
      </c>
      <c r="D46" s="27" t="s">
        <v>387</v>
      </c>
      <c r="E46">
        <v>1986</v>
      </c>
      <c r="F46" t="s">
        <v>14</v>
      </c>
      <c r="G46" t="s">
        <v>37</v>
      </c>
      <c r="H46" s="4">
        <v>9.98</v>
      </c>
      <c r="I46" s="37">
        <v>39.57</v>
      </c>
      <c r="J46" s="37"/>
      <c r="K46" s="37">
        <v>79.16</v>
      </c>
      <c r="L46" s="15">
        <v>94.89</v>
      </c>
      <c r="M46">
        <f>+H46</f>
        <v>9.98</v>
      </c>
      <c r="N46">
        <f>+I46-H46</f>
        <v>29.59</v>
      </c>
      <c r="O46">
        <f>+J46-I46</f>
        <v>-39.57</v>
      </c>
      <c r="P46">
        <f>+K46-J46</f>
        <v>79.16</v>
      </c>
      <c r="Q46">
        <f>+L46-K46</f>
        <v>15.730000000000004</v>
      </c>
    </row>
    <row r="47" spans="1:17" ht="15">
      <c r="A47" s="5">
        <v>46</v>
      </c>
      <c r="B47">
        <v>25</v>
      </c>
      <c r="C47">
        <v>533131</v>
      </c>
      <c r="D47" s="3" t="s">
        <v>340</v>
      </c>
      <c r="E47">
        <v>1980</v>
      </c>
      <c r="F47" t="s">
        <v>11</v>
      </c>
      <c r="G47" t="s">
        <v>33</v>
      </c>
      <c r="H47" s="4">
        <v>9.88</v>
      </c>
      <c r="I47" s="37">
        <v>39.06</v>
      </c>
      <c r="J47" s="37">
        <v>60.19</v>
      </c>
      <c r="K47" s="37">
        <v>79.05</v>
      </c>
      <c r="L47" s="15">
        <v>94.91</v>
      </c>
      <c r="M47">
        <f>+H47</f>
        <v>9.88</v>
      </c>
      <c r="N47">
        <f>+I47-H47</f>
        <v>29.18</v>
      </c>
      <c r="O47">
        <f>+J47-I47</f>
        <v>21.129999999999995</v>
      </c>
      <c r="P47">
        <f>+K47-J47</f>
        <v>18.86</v>
      </c>
      <c r="Q47">
        <f>+L47-K47</f>
        <v>15.86</v>
      </c>
    </row>
    <row r="48" spans="1:17" ht="15">
      <c r="A48" s="5">
        <v>47</v>
      </c>
      <c r="B48">
        <v>48</v>
      </c>
      <c r="C48">
        <v>531452</v>
      </c>
      <c r="D48" s="29" t="s">
        <v>290</v>
      </c>
      <c r="E48">
        <v>1989</v>
      </c>
      <c r="F48" t="s">
        <v>11</v>
      </c>
      <c r="G48" t="s">
        <v>33</v>
      </c>
      <c r="H48" s="4">
        <v>9.94</v>
      </c>
      <c r="I48" s="37">
        <v>39.3</v>
      </c>
      <c r="J48" s="37">
        <v>60.45</v>
      </c>
      <c r="K48" s="37">
        <v>79.07</v>
      </c>
      <c r="L48" s="15">
        <v>95.01</v>
      </c>
      <c r="M48">
        <f>+H48</f>
        <v>9.94</v>
      </c>
      <c r="N48">
        <f>+I48-H48</f>
        <v>29.36</v>
      </c>
      <c r="O48">
        <f>+J48-I48</f>
        <v>21.150000000000006</v>
      </c>
      <c r="P48">
        <f>+K48-J48</f>
        <v>18.61999999999999</v>
      </c>
      <c r="Q48">
        <f>+L48-K48</f>
        <v>15.940000000000012</v>
      </c>
    </row>
    <row r="49" spans="1:17" ht="15">
      <c r="A49" s="5">
        <v>48</v>
      </c>
      <c r="B49">
        <v>45</v>
      </c>
      <c r="C49">
        <v>511405</v>
      </c>
      <c r="D49" s="3" t="s">
        <v>326</v>
      </c>
      <c r="E49">
        <v>1987</v>
      </c>
      <c r="F49" t="s">
        <v>8</v>
      </c>
      <c r="G49" t="s">
        <v>286</v>
      </c>
      <c r="H49" s="4">
        <v>9.99</v>
      </c>
      <c r="I49" s="37">
        <v>39.46</v>
      </c>
      <c r="J49" s="37">
        <v>60.54</v>
      </c>
      <c r="K49" s="37">
        <v>79.19</v>
      </c>
      <c r="L49" s="15">
        <v>95.09</v>
      </c>
      <c r="M49">
        <f>+H49</f>
        <v>9.99</v>
      </c>
      <c r="N49">
        <f>+I49-H49</f>
        <v>29.47</v>
      </c>
      <c r="O49">
        <f>+J49-I49</f>
        <v>21.08</v>
      </c>
      <c r="P49">
        <f>+K49-J49</f>
        <v>18.65</v>
      </c>
      <c r="Q49">
        <f>+L49-K49</f>
        <v>15.900000000000006</v>
      </c>
    </row>
    <row r="50" spans="1:17" ht="15">
      <c r="A50" s="5">
        <v>49</v>
      </c>
      <c r="B50">
        <v>65</v>
      </c>
      <c r="C50">
        <v>534939</v>
      </c>
      <c r="D50" s="3" t="s">
        <v>301</v>
      </c>
      <c r="E50">
        <v>1985</v>
      </c>
      <c r="F50" t="s">
        <v>11</v>
      </c>
      <c r="G50" t="s">
        <v>32</v>
      </c>
      <c r="H50" s="4">
        <v>9.86</v>
      </c>
      <c r="I50" s="37">
        <v>39.25</v>
      </c>
      <c r="J50" s="37">
        <v>60.73</v>
      </c>
      <c r="K50" s="37">
        <v>79.31</v>
      </c>
      <c r="L50" s="15">
        <v>95.17</v>
      </c>
      <c r="M50">
        <f>+H50</f>
        <v>9.86</v>
      </c>
      <c r="N50">
        <f>+I50-H50</f>
        <v>29.39</v>
      </c>
      <c r="O50">
        <f>+J50-I50</f>
        <v>21.479999999999997</v>
      </c>
      <c r="P50">
        <f>+K50-J50</f>
        <v>18.580000000000005</v>
      </c>
      <c r="Q50">
        <f>+L50-K50</f>
        <v>15.86</v>
      </c>
    </row>
    <row r="51" spans="1:17" ht="15">
      <c r="A51" s="5">
        <v>50</v>
      </c>
      <c r="B51">
        <v>40</v>
      </c>
      <c r="C51">
        <v>561087</v>
      </c>
      <c r="D51" s="3" t="s">
        <v>322</v>
      </c>
      <c r="E51">
        <v>1986</v>
      </c>
      <c r="F51" t="s">
        <v>14</v>
      </c>
      <c r="G51" t="s">
        <v>37</v>
      </c>
      <c r="H51" s="4">
        <v>9.95</v>
      </c>
      <c r="I51" s="37">
        <v>39.68</v>
      </c>
      <c r="J51" s="37">
        <v>60.99</v>
      </c>
      <c r="K51" s="37">
        <v>79.38</v>
      </c>
      <c r="L51" s="15">
        <v>95.28</v>
      </c>
      <c r="M51">
        <f>+H51</f>
        <v>9.95</v>
      </c>
      <c r="N51">
        <f>+I51-H51</f>
        <v>29.73</v>
      </c>
      <c r="O51">
        <f>+J51-I51</f>
        <v>21.310000000000002</v>
      </c>
      <c r="P51">
        <f>+K51-J51</f>
        <v>18.389999999999993</v>
      </c>
      <c r="Q51">
        <f>+L51-K51</f>
        <v>15.900000000000006</v>
      </c>
    </row>
    <row r="52" spans="1:17" ht="15">
      <c r="A52" s="5">
        <v>51</v>
      </c>
      <c r="B52">
        <v>10</v>
      </c>
      <c r="C52">
        <v>290998</v>
      </c>
      <c r="D52" s="3" t="s">
        <v>337</v>
      </c>
      <c r="E52">
        <v>1980</v>
      </c>
      <c r="F52" t="s">
        <v>10</v>
      </c>
      <c r="G52" t="s">
        <v>34</v>
      </c>
      <c r="H52" s="4">
        <v>10</v>
      </c>
      <c r="I52" s="37">
        <v>39.58</v>
      </c>
      <c r="J52" s="37">
        <v>60.97</v>
      </c>
      <c r="K52" s="37">
        <v>79.53</v>
      </c>
      <c r="L52" s="15">
        <v>95.33</v>
      </c>
      <c r="M52">
        <f>+H52</f>
        <v>10</v>
      </c>
      <c r="N52">
        <f>+I52-H52</f>
        <v>29.58</v>
      </c>
      <c r="O52">
        <f>+J52-I52</f>
        <v>21.39</v>
      </c>
      <c r="P52">
        <f>+K52-J52</f>
        <v>18.560000000000002</v>
      </c>
      <c r="Q52">
        <f>+L52-K52</f>
        <v>15.799999999999997</v>
      </c>
    </row>
    <row r="53" spans="1:17" ht="15">
      <c r="A53" s="5">
        <v>52</v>
      </c>
      <c r="B53">
        <v>33</v>
      </c>
      <c r="C53">
        <v>191746</v>
      </c>
      <c r="D53" s="3" t="s">
        <v>294</v>
      </c>
      <c r="E53">
        <v>1981</v>
      </c>
      <c r="F53" t="s">
        <v>1</v>
      </c>
      <c r="G53" t="s">
        <v>34</v>
      </c>
      <c r="H53" s="4">
        <v>9.98</v>
      </c>
      <c r="I53" s="37">
        <v>39.08</v>
      </c>
      <c r="J53" s="37">
        <v>60.36</v>
      </c>
      <c r="K53" s="37">
        <v>79.26</v>
      </c>
      <c r="L53" s="15">
        <v>95.38</v>
      </c>
      <c r="M53">
        <f>+H53</f>
        <v>9.98</v>
      </c>
      <c r="N53">
        <f>+I53-H53</f>
        <v>29.099999999999998</v>
      </c>
      <c r="O53">
        <f>+J53-I53</f>
        <v>21.28</v>
      </c>
      <c r="P53">
        <f>+K53-J53</f>
        <v>18.900000000000006</v>
      </c>
      <c r="Q53">
        <f>+L53-K53</f>
        <v>16.11999999999999</v>
      </c>
    </row>
    <row r="54" spans="1:17" ht="15">
      <c r="A54" s="5">
        <v>53</v>
      </c>
      <c r="B54">
        <v>41</v>
      </c>
      <c r="C54">
        <v>511634</v>
      </c>
      <c r="D54" s="3" t="s">
        <v>336</v>
      </c>
      <c r="E54">
        <v>1989</v>
      </c>
      <c r="F54" t="s">
        <v>8</v>
      </c>
      <c r="G54" t="s">
        <v>286</v>
      </c>
      <c r="H54" s="4">
        <v>9.96</v>
      </c>
      <c r="I54" s="37">
        <v>39.13</v>
      </c>
      <c r="J54" s="37">
        <v>60.59</v>
      </c>
      <c r="K54" s="37">
        <v>79.46</v>
      </c>
      <c r="L54" s="15">
        <v>95.58</v>
      </c>
      <c r="M54">
        <f>+H54</f>
        <v>9.96</v>
      </c>
      <c r="N54">
        <f>+I54-H54</f>
        <v>29.17</v>
      </c>
      <c r="O54">
        <f>+J54-I54</f>
        <v>21.46</v>
      </c>
      <c r="P54">
        <f>+K54-J54</f>
        <v>18.86999999999999</v>
      </c>
      <c r="Q54">
        <f>+L54-K54</f>
        <v>16.120000000000005</v>
      </c>
    </row>
    <row r="55" spans="1:17" ht="15">
      <c r="A55" s="5">
        <v>54</v>
      </c>
      <c r="B55">
        <v>47</v>
      </c>
      <c r="C55">
        <v>103090</v>
      </c>
      <c r="D55" s="3" t="s">
        <v>309</v>
      </c>
      <c r="E55">
        <v>1986</v>
      </c>
      <c r="F55" t="s">
        <v>9</v>
      </c>
      <c r="G55" t="s">
        <v>34</v>
      </c>
      <c r="H55" s="4">
        <v>10.02</v>
      </c>
      <c r="I55" s="37">
        <v>39.87</v>
      </c>
      <c r="J55" s="37">
        <v>61.01</v>
      </c>
      <c r="K55" s="37">
        <v>79.49</v>
      </c>
      <c r="L55" s="15">
        <v>95.63</v>
      </c>
      <c r="M55">
        <f>+H55</f>
        <v>10.02</v>
      </c>
      <c r="N55">
        <f>+I55-H55</f>
        <v>29.849999999999998</v>
      </c>
      <c r="O55">
        <f>+J55-I55</f>
        <v>21.14</v>
      </c>
      <c r="P55">
        <f>+K55-J55</f>
        <v>18.479999999999997</v>
      </c>
      <c r="Q55">
        <f>+L55-K55</f>
        <v>16.14</v>
      </c>
    </row>
    <row r="56" spans="1:17" ht="15">
      <c r="A56" s="5">
        <v>55</v>
      </c>
      <c r="B56">
        <v>64</v>
      </c>
      <c r="C56">
        <v>193560</v>
      </c>
      <c r="D56" s="3" t="s">
        <v>329</v>
      </c>
      <c r="E56">
        <v>1987</v>
      </c>
      <c r="F56" t="s">
        <v>1</v>
      </c>
      <c r="G56" t="s">
        <v>32</v>
      </c>
      <c r="H56" s="4">
        <v>10.1</v>
      </c>
      <c r="I56" s="37">
        <v>39.21</v>
      </c>
      <c r="J56" s="37">
        <v>60.72</v>
      </c>
      <c r="K56" s="37">
        <v>79.51</v>
      </c>
      <c r="L56" s="15">
        <v>95.67</v>
      </c>
      <c r="M56">
        <f>+H56</f>
        <v>10.1</v>
      </c>
      <c r="N56">
        <f>+I56-H56</f>
        <v>29.11</v>
      </c>
      <c r="O56">
        <f>+J56-I56</f>
        <v>21.509999999999998</v>
      </c>
      <c r="P56">
        <f>+K56-J56</f>
        <v>18.790000000000006</v>
      </c>
      <c r="Q56">
        <f>+L56-K56</f>
        <v>16.159999999999997</v>
      </c>
    </row>
    <row r="57" spans="1:17" ht="15">
      <c r="A57" s="5">
        <v>56</v>
      </c>
      <c r="B57">
        <v>57</v>
      </c>
      <c r="C57">
        <v>100558</v>
      </c>
      <c r="D57" s="29" t="s">
        <v>292</v>
      </c>
      <c r="E57">
        <v>1989</v>
      </c>
      <c r="F57" t="s">
        <v>9</v>
      </c>
      <c r="G57" t="s">
        <v>34</v>
      </c>
      <c r="H57" s="4">
        <v>9.95</v>
      </c>
      <c r="I57" s="37">
        <v>39.59</v>
      </c>
      <c r="J57" s="37">
        <v>60.96</v>
      </c>
      <c r="K57" s="37">
        <v>79.86</v>
      </c>
      <c r="L57" s="15">
        <v>95.8</v>
      </c>
      <c r="M57">
        <f>+H57</f>
        <v>9.95</v>
      </c>
      <c r="N57">
        <f>+I57-H57</f>
        <v>29.640000000000004</v>
      </c>
      <c r="O57">
        <f>+J57-I57</f>
        <v>21.369999999999997</v>
      </c>
      <c r="P57">
        <f>+K57-J57</f>
        <v>18.9</v>
      </c>
      <c r="Q57">
        <f>+L57-K57</f>
        <v>15.939999999999998</v>
      </c>
    </row>
    <row r="58" spans="1:17" ht="15">
      <c r="A58" s="5">
        <v>57</v>
      </c>
      <c r="B58">
        <v>61</v>
      </c>
      <c r="C58">
        <v>421954</v>
      </c>
      <c r="D58" s="3" t="s">
        <v>321</v>
      </c>
      <c r="E58">
        <v>1990</v>
      </c>
      <c r="F58" t="s">
        <v>15</v>
      </c>
      <c r="G58" t="s">
        <v>188</v>
      </c>
      <c r="H58" s="4">
        <v>10.09</v>
      </c>
      <c r="I58" s="37">
        <v>39.75</v>
      </c>
      <c r="J58" s="37">
        <v>61.15</v>
      </c>
      <c r="K58" s="37">
        <v>79.94</v>
      </c>
      <c r="L58" s="15">
        <v>95.94</v>
      </c>
      <c r="M58">
        <f>+H58</f>
        <v>10.09</v>
      </c>
      <c r="N58">
        <f>+I58-H58</f>
        <v>29.66</v>
      </c>
      <c r="O58">
        <f>+J58-I58</f>
        <v>21.4</v>
      </c>
      <c r="P58">
        <f>+K58-J58</f>
        <v>18.79</v>
      </c>
      <c r="Q58">
        <f>+L58-K58</f>
        <v>16</v>
      </c>
    </row>
    <row r="59" spans="1:17" ht="15">
      <c r="A59" s="5">
        <v>58</v>
      </c>
      <c r="B59">
        <v>70</v>
      </c>
      <c r="C59">
        <v>491129</v>
      </c>
      <c r="D59" s="3" t="s">
        <v>342</v>
      </c>
      <c r="E59">
        <v>1987</v>
      </c>
      <c r="F59" t="s">
        <v>12</v>
      </c>
      <c r="G59" t="s">
        <v>33</v>
      </c>
      <c r="H59" s="4">
        <v>10.05</v>
      </c>
      <c r="I59" s="37">
        <v>39.68</v>
      </c>
      <c r="J59" s="37">
        <v>61.14</v>
      </c>
      <c r="K59" s="37">
        <v>80.01</v>
      </c>
      <c r="L59" s="15">
        <v>96.32</v>
      </c>
      <c r="M59">
        <f>+H59</f>
        <v>10.05</v>
      </c>
      <c r="N59">
        <f>+I59-H59</f>
        <v>29.63</v>
      </c>
      <c r="O59">
        <f>+J59-I59</f>
        <v>21.46</v>
      </c>
      <c r="P59">
        <f>+K59-J59</f>
        <v>18.870000000000005</v>
      </c>
      <c r="Q59">
        <f>+L59-K59</f>
        <v>16.309999999999988</v>
      </c>
    </row>
    <row r="60" spans="1:17" ht="15">
      <c r="A60" s="5">
        <v>59</v>
      </c>
      <c r="B60">
        <v>67</v>
      </c>
      <c r="C60">
        <v>294277</v>
      </c>
      <c r="D60" s="3" t="s">
        <v>318</v>
      </c>
      <c r="E60">
        <v>1987</v>
      </c>
      <c r="F60" t="s">
        <v>10</v>
      </c>
      <c r="G60" t="s">
        <v>36</v>
      </c>
      <c r="H60" s="4">
        <v>10.06</v>
      </c>
      <c r="I60" s="37">
        <v>39.89</v>
      </c>
      <c r="J60" s="37">
        <v>61.81</v>
      </c>
      <c r="K60" s="37">
        <v>80.57</v>
      </c>
      <c r="L60" s="15">
        <v>96.42</v>
      </c>
      <c r="M60">
        <f>+H60</f>
        <v>10.06</v>
      </c>
      <c r="N60">
        <f>+I60-H60</f>
        <v>29.83</v>
      </c>
      <c r="O60">
        <f>+J60-I60</f>
        <v>21.92</v>
      </c>
      <c r="P60">
        <f>+K60-J60</f>
        <v>18.75999999999999</v>
      </c>
      <c r="Q60">
        <f>+L60-K60</f>
        <v>15.850000000000009</v>
      </c>
    </row>
    <row r="61" spans="1:17" ht="15">
      <c r="A61" s="5">
        <v>60</v>
      </c>
      <c r="B61">
        <v>59</v>
      </c>
      <c r="C61">
        <v>294911</v>
      </c>
      <c r="D61" s="3" t="s">
        <v>330</v>
      </c>
      <c r="E61">
        <v>1988</v>
      </c>
      <c r="F61" t="s">
        <v>10</v>
      </c>
      <c r="G61" t="s">
        <v>32</v>
      </c>
      <c r="H61" s="4">
        <v>10.04</v>
      </c>
      <c r="I61" s="37">
        <v>40.05</v>
      </c>
      <c r="J61" s="37">
        <v>61.77</v>
      </c>
      <c r="K61" s="37">
        <v>80.59</v>
      </c>
      <c r="L61" s="15">
        <v>96.54</v>
      </c>
      <c r="M61">
        <f>+H61</f>
        <v>10.04</v>
      </c>
      <c r="N61">
        <f>+I61-H61</f>
        <v>30.009999999999998</v>
      </c>
      <c r="O61">
        <f>+J61-I61</f>
        <v>21.720000000000006</v>
      </c>
      <c r="P61">
        <f>+K61-J61</f>
        <v>18.82</v>
      </c>
      <c r="Q61">
        <f>+L61-K61</f>
        <v>15.950000000000003</v>
      </c>
    </row>
    <row r="62" spans="1:17" ht="15">
      <c r="A62" s="5">
        <v>61</v>
      </c>
      <c r="B62">
        <v>69</v>
      </c>
      <c r="C62">
        <v>103271</v>
      </c>
      <c r="D62" s="3" t="s">
        <v>345</v>
      </c>
      <c r="E62">
        <v>1987</v>
      </c>
      <c r="F62" t="s">
        <v>9</v>
      </c>
      <c r="H62" s="4">
        <v>10.13</v>
      </c>
      <c r="I62" s="37">
        <v>40.37</v>
      </c>
      <c r="J62" s="37">
        <v>61.64</v>
      </c>
      <c r="K62" s="37">
        <v>80.45</v>
      </c>
      <c r="L62" s="15">
        <v>96.74</v>
      </c>
      <c r="M62">
        <f>+H62</f>
        <v>10.13</v>
      </c>
      <c r="N62">
        <f>+I62-H62</f>
        <v>30.239999999999995</v>
      </c>
      <c r="O62">
        <f>+J62-I62</f>
        <v>21.270000000000003</v>
      </c>
      <c r="P62">
        <f>+K62-J62</f>
        <v>18.810000000000002</v>
      </c>
      <c r="Q62">
        <f>+L62-K62</f>
        <v>16.289999999999992</v>
      </c>
    </row>
    <row r="63" spans="1:17" ht="15">
      <c r="A63" s="5">
        <v>62</v>
      </c>
      <c r="B63">
        <v>72</v>
      </c>
      <c r="C63">
        <v>380298</v>
      </c>
      <c r="D63" s="3" t="s">
        <v>335</v>
      </c>
      <c r="E63">
        <v>1987</v>
      </c>
      <c r="F63" t="s">
        <v>132</v>
      </c>
      <c r="G63" t="s">
        <v>32</v>
      </c>
      <c r="H63" s="4">
        <v>10.02</v>
      </c>
      <c r="I63" s="37">
        <v>40.09</v>
      </c>
      <c r="J63" s="37">
        <v>61.8</v>
      </c>
      <c r="K63" s="37">
        <v>80.42</v>
      </c>
      <c r="L63" s="15">
        <v>96.77</v>
      </c>
      <c r="M63">
        <f>+H63</f>
        <v>10.02</v>
      </c>
      <c r="N63">
        <f>+I63-H63</f>
        <v>30.070000000000004</v>
      </c>
      <c r="O63">
        <f>+J63-I63</f>
        <v>21.709999999999994</v>
      </c>
      <c r="P63">
        <f>+K63-J63</f>
        <v>18.620000000000005</v>
      </c>
      <c r="Q63">
        <f>+L63-K63</f>
        <v>16.349999999999994</v>
      </c>
    </row>
    <row r="64" spans="1:17" ht="15">
      <c r="A64" s="5">
        <v>63</v>
      </c>
      <c r="B64">
        <v>60</v>
      </c>
      <c r="C64">
        <v>534289</v>
      </c>
      <c r="D64" s="24" t="s">
        <v>390</v>
      </c>
      <c r="E64">
        <v>1983</v>
      </c>
      <c r="F64" t="s">
        <v>11</v>
      </c>
      <c r="H64" s="4">
        <v>10.02</v>
      </c>
      <c r="I64" s="37">
        <v>40</v>
      </c>
      <c r="J64" s="37">
        <v>62.06</v>
      </c>
      <c r="K64" s="37">
        <v>80.89</v>
      </c>
      <c r="L64" s="15">
        <v>97.09</v>
      </c>
      <c r="M64">
        <f>+H64</f>
        <v>10.02</v>
      </c>
      <c r="N64">
        <f>+I64-H64</f>
        <v>29.98</v>
      </c>
      <c r="O64">
        <f>+J64-I64</f>
        <v>22.060000000000002</v>
      </c>
      <c r="P64">
        <f>+K64-J64</f>
        <v>18.83</v>
      </c>
      <c r="Q64">
        <f>+L64-K64</f>
        <v>16.200000000000003</v>
      </c>
    </row>
    <row r="65" spans="1:17" ht="15">
      <c r="A65" s="5">
        <v>64</v>
      </c>
      <c r="B65">
        <v>55</v>
      </c>
      <c r="C65">
        <v>501230</v>
      </c>
      <c r="D65" s="3" t="s">
        <v>297</v>
      </c>
      <c r="E65">
        <v>1987</v>
      </c>
      <c r="F65" t="s">
        <v>3</v>
      </c>
      <c r="G65" t="s">
        <v>34</v>
      </c>
      <c r="H65" s="4">
        <v>9.91</v>
      </c>
      <c r="I65" s="37">
        <v>40.04</v>
      </c>
      <c r="J65" s="37">
        <v>62.41</v>
      </c>
      <c r="K65" s="37">
        <v>81.14</v>
      </c>
      <c r="L65" s="15">
        <v>97.71</v>
      </c>
      <c r="M65">
        <f>+H65</f>
        <v>9.91</v>
      </c>
      <c r="N65">
        <f>+I65-H65</f>
        <v>30.13</v>
      </c>
      <c r="O65">
        <f>+J65-I65</f>
        <v>22.369999999999997</v>
      </c>
      <c r="P65">
        <f>+K65-J65</f>
        <v>18.730000000000004</v>
      </c>
      <c r="Q65">
        <f>+L65-K65</f>
        <v>16.569999999999993</v>
      </c>
    </row>
    <row r="66" spans="1:14" ht="15">
      <c r="A66" s="5" t="s">
        <v>367</v>
      </c>
      <c r="B66">
        <v>32</v>
      </c>
      <c r="C66">
        <v>102814</v>
      </c>
      <c r="D66" s="27" t="s">
        <v>384</v>
      </c>
      <c r="E66">
        <v>1984</v>
      </c>
      <c r="F66" t="s">
        <v>9</v>
      </c>
      <c r="G66" t="s">
        <v>32</v>
      </c>
      <c r="H66" s="4">
        <v>9.88</v>
      </c>
      <c r="I66" s="37">
        <v>38.76</v>
      </c>
      <c r="J66" s="37"/>
      <c r="K66" s="37"/>
      <c r="L66" s="15" t="s">
        <v>92</v>
      </c>
      <c r="M66">
        <f>+H66</f>
        <v>9.88</v>
      </c>
      <c r="N66">
        <f>+I66-H66</f>
        <v>28.879999999999995</v>
      </c>
    </row>
    <row r="67" spans="1:14" ht="15">
      <c r="A67" s="5" t="s">
        <v>367</v>
      </c>
      <c r="B67">
        <v>35</v>
      </c>
      <c r="C67">
        <v>560447</v>
      </c>
      <c r="D67" s="29" t="s">
        <v>385</v>
      </c>
      <c r="E67">
        <v>1981</v>
      </c>
      <c r="F67" t="s">
        <v>14</v>
      </c>
      <c r="G67" t="s">
        <v>37</v>
      </c>
      <c r="H67" s="4">
        <v>9.77</v>
      </c>
      <c r="I67" s="37">
        <v>38.99</v>
      </c>
      <c r="J67" s="37"/>
      <c r="K67" s="37"/>
      <c r="L67" s="15" t="s">
        <v>92</v>
      </c>
      <c r="M67">
        <f>+H67</f>
        <v>9.77</v>
      </c>
      <c r="N67">
        <f>+I67-H67</f>
        <v>29.220000000000002</v>
      </c>
    </row>
    <row r="68" spans="1:14" ht="15">
      <c r="A68" s="5" t="s">
        <v>367</v>
      </c>
      <c r="B68">
        <v>39</v>
      </c>
      <c r="C68">
        <v>220656</v>
      </c>
      <c r="D68" s="3" t="s">
        <v>296</v>
      </c>
      <c r="E68">
        <v>1986</v>
      </c>
      <c r="F68" t="s">
        <v>6</v>
      </c>
      <c r="G68" t="s">
        <v>32</v>
      </c>
      <c r="H68" s="4">
        <v>9.95</v>
      </c>
      <c r="I68" s="37">
        <v>40.3</v>
      </c>
      <c r="J68" s="37"/>
      <c r="K68" s="37"/>
      <c r="L68" s="15" t="s">
        <v>92</v>
      </c>
      <c r="M68">
        <f>+H68</f>
        <v>9.95</v>
      </c>
      <c r="N68">
        <f>+I68-H68</f>
        <v>30.349999999999998</v>
      </c>
    </row>
    <row r="69" spans="1:13" ht="15">
      <c r="A69" s="5" t="s">
        <v>367</v>
      </c>
      <c r="B69">
        <v>49</v>
      </c>
      <c r="C69">
        <v>201900</v>
      </c>
      <c r="D69" s="27" t="s">
        <v>388</v>
      </c>
      <c r="E69">
        <v>1986</v>
      </c>
      <c r="F69" t="s">
        <v>13</v>
      </c>
      <c r="G69" t="s">
        <v>33</v>
      </c>
      <c r="H69" s="4">
        <v>9.9</v>
      </c>
      <c r="I69" s="37"/>
      <c r="J69" s="37"/>
      <c r="K69" s="37"/>
      <c r="L69" s="15" t="s">
        <v>92</v>
      </c>
      <c r="M69">
        <f>+H69</f>
        <v>9.9</v>
      </c>
    </row>
    <row r="70" spans="1:14" ht="15">
      <c r="A70" s="5" t="s">
        <v>367</v>
      </c>
      <c r="B70">
        <v>50</v>
      </c>
      <c r="C70">
        <v>180570</v>
      </c>
      <c r="D70" s="29" t="s">
        <v>268</v>
      </c>
      <c r="E70">
        <v>1989</v>
      </c>
      <c r="F70" t="s">
        <v>18</v>
      </c>
      <c r="G70" t="s">
        <v>32</v>
      </c>
      <c r="H70" s="4">
        <v>9.92</v>
      </c>
      <c r="I70" s="37">
        <v>39.14</v>
      </c>
      <c r="J70" s="37"/>
      <c r="K70" s="37"/>
      <c r="L70" s="15" t="s">
        <v>92</v>
      </c>
      <c r="M70">
        <f>+H70</f>
        <v>9.92</v>
      </c>
      <c r="N70">
        <f>+I70-H70</f>
        <v>29.22</v>
      </c>
    </row>
    <row r="71" spans="1:14" ht="15">
      <c r="A71" s="5" t="s">
        <v>367</v>
      </c>
      <c r="B71">
        <v>54</v>
      </c>
      <c r="C71">
        <v>201987</v>
      </c>
      <c r="D71" s="3" t="s">
        <v>339</v>
      </c>
      <c r="E71">
        <v>1987</v>
      </c>
      <c r="F71" t="s">
        <v>13</v>
      </c>
      <c r="G71" t="s">
        <v>32</v>
      </c>
      <c r="H71" s="4">
        <v>10.06</v>
      </c>
      <c r="I71" s="37">
        <v>39.23</v>
      </c>
      <c r="J71" s="37"/>
      <c r="K71" s="37"/>
      <c r="L71" s="15" t="s">
        <v>92</v>
      </c>
      <c r="M71">
        <f>+H71</f>
        <v>10.06</v>
      </c>
      <c r="N71">
        <f>+I71-H71</f>
        <v>29.169999999999995</v>
      </c>
    </row>
    <row r="72" spans="1:14" ht="15">
      <c r="A72" s="5" t="s">
        <v>367</v>
      </c>
      <c r="B72">
        <v>56</v>
      </c>
      <c r="C72">
        <v>501076</v>
      </c>
      <c r="D72" s="3" t="s">
        <v>325</v>
      </c>
      <c r="E72">
        <v>1984</v>
      </c>
      <c r="F72" t="s">
        <v>3</v>
      </c>
      <c r="G72" t="s">
        <v>34</v>
      </c>
      <c r="H72" s="4">
        <v>9.85</v>
      </c>
      <c r="I72" s="37">
        <v>39.09</v>
      </c>
      <c r="J72" s="37"/>
      <c r="K72" s="37"/>
      <c r="L72" s="15" t="s">
        <v>92</v>
      </c>
      <c r="M72">
        <f>+H72</f>
        <v>9.85</v>
      </c>
      <c r="N72">
        <f>+I72-H72</f>
        <v>29.240000000000002</v>
      </c>
    </row>
    <row r="73" spans="1:15" ht="15">
      <c r="A73" s="5" t="s">
        <v>367</v>
      </c>
      <c r="B73">
        <v>68</v>
      </c>
      <c r="C73">
        <v>191740</v>
      </c>
      <c r="D73" s="3" t="s">
        <v>291</v>
      </c>
      <c r="E73">
        <v>1981</v>
      </c>
      <c r="F73" t="s">
        <v>1</v>
      </c>
      <c r="G73" t="s">
        <v>34</v>
      </c>
      <c r="H73" s="4">
        <v>9.99</v>
      </c>
      <c r="I73" s="37">
        <v>39.41</v>
      </c>
      <c r="J73" s="37">
        <v>60.48</v>
      </c>
      <c r="K73" s="37"/>
      <c r="L73" s="15" t="s">
        <v>92</v>
      </c>
      <c r="M73">
        <f>+H73</f>
        <v>9.99</v>
      </c>
      <c r="N73">
        <f>+I73-H73</f>
        <v>29.419999999999995</v>
      </c>
      <c r="O73">
        <f>+J73-I73</f>
        <v>21.07</v>
      </c>
    </row>
    <row r="77" ht="15">
      <c r="D77" s="9" t="s">
        <v>287</v>
      </c>
    </row>
    <row r="78" ht="15">
      <c r="D78" s="24" t="s">
        <v>182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3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00390625" style="6" customWidth="1"/>
    <col min="10" max="10" width="4.140625" style="5" customWidth="1"/>
    <col min="11" max="15" width="7.140625" style="6" customWidth="1"/>
    <col min="16" max="16" width="7.140625" style="39" customWidth="1"/>
  </cols>
  <sheetData>
    <row r="1" spans="1:16" s="1" customFormat="1" ht="30.75" customHeight="1" thickBot="1">
      <c r="A1" s="26"/>
      <c r="C1" s="43" t="s">
        <v>180</v>
      </c>
      <c r="D1" s="44"/>
      <c r="E1" s="43" t="s">
        <v>350</v>
      </c>
      <c r="F1" s="45"/>
      <c r="G1" s="43" t="s">
        <v>395</v>
      </c>
      <c r="H1" s="45"/>
      <c r="I1" s="43"/>
      <c r="J1" s="44"/>
      <c r="K1" s="2" t="s">
        <v>0</v>
      </c>
      <c r="L1" s="2" t="s">
        <v>137</v>
      </c>
      <c r="M1" s="2" t="s">
        <v>138</v>
      </c>
      <c r="N1" s="2" t="s">
        <v>139</v>
      </c>
      <c r="O1" s="2" t="s">
        <v>351</v>
      </c>
      <c r="P1" s="38" t="s">
        <v>140</v>
      </c>
    </row>
    <row r="2" spans="1:15" ht="15.75" thickTop="1">
      <c r="A2" s="3" t="s">
        <v>334</v>
      </c>
      <c r="B2" t="s">
        <v>5</v>
      </c>
      <c r="E2" s="6">
        <v>2</v>
      </c>
      <c r="F2" s="5">
        <v>80</v>
      </c>
      <c r="G2" s="19">
        <v>4</v>
      </c>
      <c r="H2" s="5">
        <v>50</v>
      </c>
      <c r="K2" s="6">
        <f>+D2+F2+H2+J2</f>
        <v>130</v>
      </c>
      <c r="L2" s="6">
        <f>+D2</f>
        <v>0</v>
      </c>
      <c r="N2" s="6">
        <f>+H2</f>
        <v>50</v>
      </c>
      <c r="O2" s="6">
        <f>+F2</f>
        <v>80</v>
      </c>
    </row>
    <row r="3" spans="1:15" ht="15">
      <c r="A3" s="29" t="s">
        <v>198</v>
      </c>
      <c r="B3" t="s">
        <v>8</v>
      </c>
      <c r="C3" s="6">
        <v>6</v>
      </c>
      <c r="D3" s="5">
        <v>40</v>
      </c>
      <c r="E3" s="6">
        <v>4</v>
      </c>
      <c r="F3" s="5">
        <v>50</v>
      </c>
      <c r="G3" s="19">
        <v>9</v>
      </c>
      <c r="H3" s="5">
        <v>29</v>
      </c>
      <c r="K3" s="6">
        <f>+D3+F3+H3+J3</f>
        <v>119</v>
      </c>
      <c r="L3" s="6">
        <f>+D3</f>
        <v>40</v>
      </c>
      <c r="N3" s="6">
        <f>+H3</f>
        <v>29</v>
      </c>
      <c r="O3" s="6">
        <f>+F3</f>
        <v>50</v>
      </c>
    </row>
    <row r="4" spans="1:15" ht="15">
      <c r="A4" s="3" t="s">
        <v>314</v>
      </c>
      <c r="B4" t="s">
        <v>8</v>
      </c>
      <c r="E4" s="6">
        <v>7</v>
      </c>
      <c r="F4" s="5">
        <v>36</v>
      </c>
      <c r="G4" s="19">
        <v>2</v>
      </c>
      <c r="H4" s="5">
        <v>80</v>
      </c>
      <c r="K4" s="6">
        <f>+D4+F4+H4+J4</f>
        <v>116</v>
      </c>
      <c r="L4" s="6">
        <f>+D4</f>
        <v>0</v>
      </c>
      <c r="N4" s="6">
        <f>+H4</f>
        <v>80</v>
      </c>
      <c r="O4" s="6">
        <f>+F4</f>
        <v>36</v>
      </c>
    </row>
    <row r="5" spans="1:15" ht="15">
      <c r="A5" s="3" t="s">
        <v>347</v>
      </c>
      <c r="B5" t="s">
        <v>5</v>
      </c>
      <c r="E5" s="6">
        <v>1</v>
      </c>
      <c r="F5" s="5">
        <v>100</v>
      </c>
      <c r="G5" s="19">
        <v>18</v>
      </c>
      <c r="H5" s="5">
        <v>13</v>
      </c>
      <c r="K5" s="6">
        <f>+D5+F5+H5+J5</f>
        <v>113</v>
      </c>
      <c r="L5" s="6">
        <f>+D5</f>
        <v>0</v>
      </c>
      <c r="N5" s="6">
        <f>+H5</f>
        <v>13</v>
      </c>
      <c r="O5" s="6">
        <f>+F5</f>
        <v>100</v>
      </c>
    </row>
    <row r="6" spans="1:15" ht="15">
      <c r="A6" s="3" t="s">
        <v>305</v>
      </c>
      <c r="B6" t="s">
        <v>8</v>
      </c>
      <c r="E6" s="6">
        <v>28</v>
      </c>
      <c r="F6" s="5">
        <v>3</v>
      </c>
      <c r="G6" s="19">
        <v>1</v>
      </c>
      <c r="H6" s="5">
        <v>100</v>
      </c>
      <c r="I6" s="7"/>
      <c r="K6" s="6">
        <f>+D6+F6+H6+J6</f>
        <v>103</v>
      </c>
      <c r="L6" s="6">
        <f>+D6</f>
        <v>0</v>
      </c>
      <c r="N6" s="6">
        <f>+H6</f>
        <v>100</v>
      </c>
      <c r="O6" s="6">
        <f>+F6</f>
        <v>3</v>
      </c>
    </row>
    <row r="7" spans="1:15" ht="15">
      <c r="A7" s="29" t="s">
        <v>201</v>
      </c>
      <c r="B7" t="s">
        <v>1</v>
      </c>
      <c r="C7" s="6">
        <v>1</v>
      </c>
      <c r="D7" s="5">
        <v>100</v>
      </c>
      <c r="K7" s="6">
        <f>+D7+F7+H7+J7</f>
        <v>100</v>
      </c>
      <c r="L7" s="6">
        <f>+D7</f>
        <v>100</v>
      </c>
      <c r="N7" s="6">
        <f>+H7</f>
        <v>0</v>
      </c>
      <c r="O7" s="6">
        <f>+F7</f>
        <v>0</v>
      </c>
    </row>
    <row r="8" spans="1:15" ht="15">
      <c r="A8" s="29" t="s">
        <v>197</v>
      </c>
      <c r="B8" t="s">
        <v>132</v>
      </c>
      <c r="C8" s="6">
        <v>3</v>
      </c>
      <c r="D8" s="5">
        <v>60</v>
      </c>
      <c r="E8" s="6">
        <v>11</v>
      </c>
      <c r="F8" s="5">
        <v>24</v>
      </c>
      <c r="G8" s="19">
        <v>22</v>
      </c>
      <c r="H8" s="5">
        <v>9</v>
      </c>
      <c r="K8" s="6">
        <f>+D8+F8+H8+J8</f>
        <v>93</v>
      </c>
      <c r="L8" s="6">
        <f>+D8</f>
        <v>60</v>
      </c>
      <c r="N8" s="6">
        <f>+H8</f>
        <v>9</v>
      </c>
      <c r="O8" s="6">
        <f>+F8</f>
        <v>24</v>
      </c>
    </row>
    <row r="9" spans="1:15" ht="15">
      <c r="A9" s="3" t="s">
        <v>341</v>
      </c>
      <c r="B9" t="s">
        <v>15</v>
      </c>
      <c r="C9" s="4"/>
      <c r="E9" s="6">
        <v>2</v>
      </c>
      <c r="F9" s="5">
        <v>80</v>
      </c>
      <c r="G9" s="19">
        <v>29</v>
      </c>
      <c r="H9" s="5">
        <v>2</v>
      </c>
      <c r="K9" s="6">
        <f>+D9+F9+H9+J9</f>
        <v>82</v>
      </c>
      <c r="L9" s="6">
        <f>+D9</f>
        <v>0</v>
      </c>
      <c r="N9" s="6">
        <f>+H9</f>
        <v>2</v>
      </c>
      <c r="O9" s="6">
        <f>+F9</f>
        <v>80</v>
      </c>
    </row>
    <row r="10" spans="1:15" ht="15">
      <c r="A10" s="29" t="s">
        <v>209</v>
      </c>
      <c r="B10" t="s">
        <v>3</v>
      </c>
      <c r="C10" s="6">
        <v>2</v>
      </c>
      <c r="D10" s="5">
        <v>80</v>
      </c>
      <c r="G10" s="7"/>
      <c r="I10" s="7"/>
      <c r="K10" s="6">
        <f>+D10+F10+H10+J10</f>
        <v>80</v>
      </c>
      <c r="L10" s="6">
        <f>+D10</f>
        <v>80</v>
      </c>
      <c r="N10" s="6">
        <f>+H10</f>
        <v>0</v>
      </c>
      <c r="O10" s="6">
        <f>+F10</f>
        <v>0</v>
      </c>
    </row>
    <row r="11" spans="1:15" ht="15">
      <c r="A11" s="3" t="s">
        <v>293</v>
      </c>
      <c r="B11" t="s">
        <v>8</v>
      </c>
      <c r="E11" s="6">
        <v>9</v>
      </c>
      <c r="F11" s="5">
        <v>29</v>
      </c>
      <c r="G11" s="19">
        <v>5</v>
      </c>
      <c r="H11" s="5">
        <v>45</v>
      </c>
      <c r="K11" s="6">
        <f>+D11+F11+H11+J11</f>
        <v>74</v>
      </c>
      <c r="L11" s="6">
        <f>+D11</f>
        <v>0</v>
      </c>
      <c r="N11" s="6">
        <f>+H11</f>
        <v>45</v>
      </c>
      <c r="O11" s="6">
        <f>+F11</f>
        <v>29</v>
      </c>
    </row>
    <row r="12" spans="1:15" ht="15">
      <c r="A12" s="3" t="s">
        <v>319</v>
      </c>
      <c r="B12" t="s">
        <v>5</v>
      </c>
      <c r="E12" s="6">
        <v>6</v>
      </c>
      <c r="F12" s="5">
        <v>40</v>
      </c>
      <c r="G12" s="19">
        <v>11</v>
      </c>
      <c r="H12" s="5">
        <v>24</v>
      </c>
      <c r="I12" s="7"/>
      <c r="K12" s="6">
        <f>+D12+F12+H12+J12</f>
        <v>64</v>
      </c>
      <c r="L12" s="6">
        <f>+D12</f>
        <v>0</v>
      </c>
      <c r="N12" s="6">
        <f>+H12</f>
        <v>24</v>
      </c>
      <c r="O12" s="6">
        <f>+F12</f>
        <v>40</v>
      </c>
    </row>
    <row r="13" spans="1:15" ht="15">
      <c r="A13" s="3" t="s">
        <v>288</v>
      </c>
      <c r="B13" t="s">
        <v>5</v>
      </c>
      <c r="E13" s="20">
        <v>40</v>
      </c>
      <c r="G13" s="19">
        <v>3</v>
      </c>
      <c r="H13" s="5">
        <v>60</v>
      </c>
      <c r="K13" s="6">
        <f>+D13+F13+H13+J13</f>
        <v>60</v>
      </c>
      <c r="L13" s="6">
        <f>+D13</f>
        <v>0</v>
      </c>
      <c r="N13" s="6">
        <f>+H13</f>
        <v>60</v>
      </c>
      <c r="O13" s="6">
        <f>+F13</f>
        <v>0</v>
      </c>
    </row>
    <row r="14" spans="1:15" ht="15">
      <c r="A14" s="29" t="s">
        <v>226</v>
      </c>
      <c r="B14" t="s">
        <v>11</v>
      </c>
      <c r="C14" s="20" t="s">
        <v>7</v>
      </c>
      <c r="E14" s="6">
        <v>8</v>
      </c>
      <c r="F14" s="5">
        <v>32</v>
      </c>
      <c r="G14" s="19">
        <v>12</v>
      </c>
      <c r="H14" s="5">
        <v>22</v>
      </c>
      <c r="K14" s="6">
        <f>+D14+F14+H14+J14</f>
        <v>54</v>
      </c>
      <c r="L14" s="6">
        <f>+D14</f>
        <v>0</v>
      </c>
      <c r="N14" s="6">
        <f>+H14</f>
        <v>22</v>
      </c>
      <c r="O14" s="6">
        <f>+F14</f>
        <v>32</v>
      </c>
    </row>
    <row r="15" spans="1:15" ht="15">
      <c r="A15" s="3" t="s">
        <v>320</v>
      </c>
      <c r="B15" t="s">
        <v>8</v>
      </c>
      <c r="E15" s="6">
        <v>10</v>
      </c>
      <c r="F15" s="5">
        <v>26</v>
      </c>
      <c r="G15" s="19">
        <v>10</v>
      </c>
      <c r="H15" s="5">
        <v>26</v>
      </c>
      <c r="K15" s="6">
        <f>+D15+F15+H15+J15</f>
        <v>52</v>
      </c>
      <c r="L15" s="6">
        <f>+D15</f>
        <v>0</v>
      </c>
      <c r="N15" s="6">
        <f>+H15</f>
        <v>26</v>
      </c>
      <c r="O15" s="6">
        <f>+F15</f>
        <v>26</v>
      </c>
    </row>
    <row r="16" spans="1:15" ht="15">
      <c r="A16" s="29" t="s">
        <v>221</v>
      </c>
      <c r="B16" t="s">
        <v>10</v>
      </c>
      <c r="C16" s="6">
        <v>4</v>
      </c>
      <c r="D16" s="5">
        <v>50</v>
      </c>
      <c r="K16" s="6">
        <f>+D16+F16+H16+J16</f>
        <v>50</v>
      </c>
      <c r="L16" s="6">
        <f>+D16</f>
        <v>50</v>
      </c>
      <c r="N16" s="6">
        <f>+H16</f>
        <v>0</v>
      </c>
      <c r="O16" s="6">
        <f>+F16</f>
        <v>0</v>
      </c>
    </row>
    <row r="17" spans="1:15" ht="15">
      <c r="A17" s="3" t="s">
        <v>312</v>
      </c>
      <c r="B17" t="s">
        <v>10</v>
      </c>
      <c r="C17" s="4"/>
      <c r="E17" s="6">
        <v>23</v>
      </c>
      <c r="F17" s="5">
        <v>8</v>
      </c>
      <c r="G17" s="19">
        <v>6</v>
      </c>
      <c r="H17" s="5">
        <v>40</v>
      </c>
      <c r="K17" s="6">
        <f>+D17+F17+H17+J17</f>
        <v>48</v>
      </c>
      <c r="L17" s="6">
        <f>+D17</f>
        <v>0</v>
      </c>
      <c r="N17" s="6">
        <f>+H17</f>
        <v>40</v>
      </c>
      <c r="O17" s="6">
        <f>+F17</f>
        <v>8</v>
      </c>
    </row>
    <row r="18" spans="1:15" ht="15">
      <c r="A18" s="3" t="s">
        <v>291</v>
      </c>
      <c r="B18" t="s">
        <v>1</v>
      </c>
      <c r="C18" s="4"/>
      <c r="E18" s="6">
        <v>5</v>
      </c>
      <c r="F18" s="5">
        <v>45</v>
      </c>
      <c r="G18" s="20" t="s">
        <v>367</v>
      </c>
      <c r="K18" s="6">
        <f>+D18+F18+H18+J18</f>
        <v>45</v>
      </c>
      <c r="L18" s="6">
        <f>+D18</f>
        <v>0</v>
      </c>
      <c r="N18" s="6">
        <f>+H18</f>
        <v>0</v>
      </c>
      <c r="O18" s="6">
        <f>+F18</f>
        <v>45</v>
      </c>
    </row>
    <row r="19" spans="1:15" ht="15">
      <c r="A19" s="29" t="s">
        <v>204</v>
      </c>
      <c r="B19" t="s">
        <v>5</v>
      </c>
      <c r="C19" s="6">
        <v>5</v>
      </c>
      <c r="D19" s="5">
        <v>45</v>
      </c>
      <c r="K19" s="6">
        <f>+D19+F19+H19+J19</f>
        <v>45</v>
      </c>
      <c r="L19" s="6">
        <f>+D19</f>
        <v>45</v>
      </c>
      <c r="N19" s="6">
        <f>+H19</f>
        <v>0</v>
      </c>
      <c r="O19" s="6">
        <f>+F19</f>
        <v>0</v>
      </c>
    </row>
    <row r="20" spans="1:15" ht="15">
      <c r="A20" s="29" t="s">
        <v>199</v>
      </c>
      <c r="B20" t="s">
        <v>5</v>
      </c>
      <c r="C20" s="20" t="s">
        <v>7</v>
      </c>
      <c r="E20" s="6">
        <v>22</v>
      </c>
      <c r="F20" s="5">
        <v>9</v>
      </c>
      <c r="G20" s="19">
        <v>8</v>
      </c>
      <c r="H20" s="5">
        <v>32</v>
      </c>
      <c r="K20" s="6">
        <f>+D20+F20+H20+J20</f>
        <v>41</v>
      </c>
      <c r="L20" s="6">
        <f>+D20</f>
        <v>0</v>
      </c>
      <c r="N20" s="6">
        <f>+H20</f>
        <v>32</v>
      </c>
      <c r="O20" s="6">
        <f>+F20</f>
        <v>9</v>
      </c>
    </row>
    <row r="21" spans="1:15" ht="15">
      <c r="A21" s="3" t="s">
        <v>313</v>
      </c>
      <c r="B21" t="s">
        <v>3</v>
      </c>
      <c r="E21" s="20">
        <v>64</v>
      </c>
      <c r="G21" s="19">
        <v>7</v>
      </c>
      <c r="H21" s="5">
        <v>36</v>
      </c>
      <c r="K21" s="6">
        <f>+D21+F21+H21+J21</f>
        <v>36</v>
      </c>
      <c r="L21" s="6">
        <f>+D21</f>
        <v>0</v>
      </c>
      <c r="N21" s="6">
        <f>+H21</f>
        <v>36</v>
      </c>
      <c r="O21" s="6">
        <f>+F21</f>
        <v>0</v>
      </c>
    </row>
    <row r="22" spans="1:15" ht="15">
      <c r="A22" s="29" t="s">
        <v>207</v>
      </c>
      <c r="B22" t="s">
        <v>10</v>
      </c>
      <c r="C22" s="6">
        <v>7</v>
      </c>
      <c r="D22" s="5">
        <v>36</v>
      </c>
      <c r="I22" s="7"/>
      <c r="K22" s="6">
        <f>+D22+F22+H22+J22</f>
        <v>36</v>
      </c>
      <c r="L22" s="6">
        <f>+D22</f>
        <v>36</v>
      </c>
      <c r="N22" s="6">
        <f>+H22</f>
        <v>0</v>
      </c>
      <c r="O22" s="6">
        <f>+F22</f>
        <v>0</v>
      </c>
    </row>
    <row r="23" spans="1:15" ht="15">
      <c r="A23" s="3" t="s">
        <v>327</v>
      </c>
      <c r="B23" t="s">
        <v>9</v>
      </c>
      <c r="E23" s="6">
        <v>13</v>
      </c>
      <c r="F23" s="5">
        <v>20</v>
      </c>
      <c r="G23" s="19">
        <v>15</v>
      </c>
      <c r="H23" s="5">
        <v>16</v>
      </c>
      <c r="K23" s="6">
        <f>+D23+F23+H23+J23</f>
        <v>36</v>
      </c>
      <c r="L23" s="6">
        <f>+D23</f>
        <v>0</v>
      </c>
      <c r="N23" s="6">
        <f>+H23</f>
        <v>16</v>
      </c>
      <c r="O23" s="6">
        <f>+F23</f>
        <v>20</v>
      </c>
    </row>
    <row r="24" spans="1:15" ht="15">
      <c r="A24" s="3" t="s">
        <v>338</v>
      </c>
      <c r="B24" t="s">
        <v>5</v>
      </c>
      <c r="E24" s="6">
        <v>14</v>
      </c>
      <c r="F24" s="5">
        <v>18</v>
      </c>
      <c r="G24" s="19">
        <v>14</v>
      </c>
      <c r="H24" s="5">
        <v>18</v>
      </c>
      <c r="K24" s="6">
        <f>+D24+F24+H24+J24</f>
        <v>36</v>
      </c>
      <c r="L24" s="6">
        <f>+D24</f>
        <v>0</v>
      </c>
      <c r="N24" s="6">
        <f>+H24</f>
        <v>18</v>
      </c>
      <c r="O24" s="6">
        <f>+F24</f>
        <v>18</v>
      </c>
    </row>
    <row r="25" spans="1:15" ht="15">
      <c r="A25" s="29" t="s">
        <v>208</v>
      </c>
      <c r="B25" t="s">
        <v>9</v>
      </c>
      <c r="C25" s="6">
        <v>8</v>
      </c>
      <c r="D25" s="5">
        <v>32</v>
      </c>
      <c r="K25" s="6">
        <f>+D25+F25+H25+J25</f>
        <v>32</v>
      </c>
      <c r="L25" s="6">
        <f>+D25</f>
        <v>32</v>
      </c>
      <c r="N25" s="6">
        <f>+H25</f>
        <v>0</v>
      </c>
      <c r="O25" s="6">
        <f>+F25</f>
        <v>0</v>
      </c>
    </row>
    <row r="26" spans="1:15" ht="15">
      <c r="A26" s="29" t="s">
        <v>217</v>
      </c>
      <c r="B26" t="s">
        <v>8</v>
      </c>
      <c r="C26" s="6">
        <v>9</v>
      </c>
      <c r="D26" s="5">
        <v>29</v>
      </c>
      <c r="K26" s="6">
        <f>+D26+F26+H26+J26</f>
        <v>29</v>
      </c>
      <c r="L26" s="6">
        <f>+D26</f>
        <v>29</v>
      </c>
      <c r="N26" s="6">
        <f>+H26</f>
        <v>0</v>
      </c>
      <c r="O26" s="6">
        <f>+F26</f>
        <v>0</v>
      </c>
    </row>
    <row r="27" spans="1:15" ht="15">
      <c r="A27" s="3" t="s">
        <v>300</v>
      </c>
      <c r="B27" t="s">
        <v>10</v>
      </c>
      <c r="E27" s="6">
        <v>16</v>
      </c>
      <c r="F27" s="5">
        <v>15</v>
      </c>
      <c r="G27" s="19">
        <v>19</v>
      </c>
      <c r="H27" s="5">
        <v>12</v>
      </c>
      <c r="I27" s="7"/>
      <c r="K27" s="6">
        <f>+D27+F27+H27+J27</f>
        <v>27</v>
      </c>
      <c r="L27" s="6">
        <f>+D27</f>
        <v>0</v>
      </c>
      <c r="N27" s="6">
        <f>+H27</f>
        <v>12</v>
      </c>
      <c r="O27" s="6">
        <f>+F27</f>
        <v>15</v>
      </c>
    </row>
    <row r="28" spans="1:15" ht="15">
      <c r="A28" s="29" t="s">
        <v>195</v>
      </c>
      <c r="B28" t="s">
        <v>1</v>
      </c>
      <c r="C28" s="6">
        <v>10</v>
      </c>
      <c r="D28" s="5">
        <v>26</v>
      </c>
      <c r="K28" s="6">
        <f>+D28+F28+H28+J28</f>
        <v>26</v>
      </c>
      <c r="L28" s="6">
        <f>+D28</f>
        <v>26</v>
      </c>
      <c r="N28" s="6">
        <f>+H28</f>
        <v>0</v>
      </c>
      <c r="O28" s="6">
        <f>+F28</f>
        <v>0</v>
      </c>
    </row>
    <row r="29" spans="1:15" ht="15">
      <c r="A29" s="29" t="s">
        <v>203</v>
      </c>
      <c r="B29" t="s">
        <v>3</v>
      </c>
      <c r="C29" s="6">
        <v>11</v>
      </c>
      <c r="D29" s="5">
        <v>24</v>
      </c>
      <c r="K29" s="6">
        <f>+D29+F29+H29+J29</f>
        <v>24</v>
      </c>
      <c r="L29" s="6">
        <f>+D29</f>
        <v>24</v>
      </c>
      <c r="N29" s="6">
        <f>+H29</f>
        <v>0</v>
      </c>
      <c r="O29" s="6">
        <f>+F29</f>
        <v>0</v>
      </c>
    </row>
    <row r="30" spans="1:15" ht="15">
      <c r="A30" s="3" t="s">
        <v>311</v>
      </c>
      <c r="B30" t="s">
        <v>9</v>
      </c>
      <c r="E30" s="6">
        <v>11</v>
      </c>
      <c r="F30" s="5">
        <v>24</v>
      </c>
      <c r="G30" s="20">
        <v>33</v>
      </c>
      <c r="K30" s="6">
        <f>+D30+F30+H30+J30</f>
        <v>24</v>
      </c>
      <c r="L30" s="6">
        <f>+D30</f>
        <v>0</v>
      </c>
      <c r="N30" s="6">
        <f>+H30</f>
        <v>0</v>
      </c>
      <c r="O30" s="6">
        <f>+F30</f>
        <v>24</v>
      </c>
    </row>
    <row r="31" spans="1:15" ht="15">
      <c r="A31" s="3" t="s">
        <v>307</v>
      </c>
      <c r="B31" t="s">
        <v>9</v>
      </c>
      <c r="E31" s="6">
        <v>24</v>
      </c>
      <c r="F31" s="5">
        <v>7</v>
      </c>
      <c r="G31" s="19">
        <v>16</v>
      </c>
      <c r="H31" s="5">
        <v>15</v>
      </c>
      <c r="K31" s="6">
        <f>+D31+F31+H31+J31</f>
        <v>22</v>
      </c>
      <c r="L31" s="6">
        <f>+D31</f>
        <v>0</v>
      </c>
      <c r="N31" s="6">
        <f>+H31</f>
        <v>15</v>
      </c>
      <c r="O31" s="6">
        <f>+F31</f>
        <v>7</v>
      </c>
    </row>
    <row r="32" spans="1:15" ht="15">
      <c r="A32" s="29" t="s">
        <v>212</v>
      </c>
      <c r="B32" t="s">
        <v>1</v>
      </c>
      <c r="C32" s="6">
        <v>12</v>
      </c>
      <c r="D32" s="5">
        <v>22</v>
      </c>
      <c r="K32" s="6">
        <f>+D32+F32+H32+J32</f>
        <v>22</v>
      </c>
      <c r="L32" s="6">
        <f>+D32</f>
        <v>22</v>
      </c>
      <c r="N32" s="6">
        <f>+H32</f>
        <v>0</v>
      </c>
      <c r="O32" s="6">
        <f>+F32</f>
        <v>0</v>
      </c>
    </row>
    <row r="33" spans="1:15" ht="15">
      <c r="A33" s="29" t="s">
        <v>210</v>
      </c>
      <c r="B33" t="s">
        <v>11</v>
      </c>
      <c r="C33" s="6">
        <v>18</v>
      </c>
      <c r="D33" s="5">
        <v>13</v>
      </c>
      <c r="G33" s="19">
        <v>23</v>
      </c>
      <c r="H33" s="5">
        <v>8</v>
      </c>
      <c r="I33" s="7"/>
      <c r="K33" s="6">
        <f>+D33+F33+H33+J33</f>
        <v>21</v>
      </c>
      <c r="L33" s="6">
        <f>+D33</f>
        <v>13</v>
      </c>
      <c r="N33" s="6">
        <f>+H33</f>
        <v>8</v>
      </c>
      <c r="O33" s="6">
        <f>+F33</f>
        <v>0</v>
      </c>
    </row>
    <row r="34" spans="1:15" ht="15">
      <c r="A34" s="29" t="s">
        <v>234</v>
      </c>
      <c r="B34" t="s">
        <v>4</v>
      </c>
      <c r="C34" s="6">
        <v>13</v>
      </c>
      <c r="D34" s="5">
        <v>20</v>
      </c>
      <c r="E34" s="20">
        <v>33</v>
      </c>
      <c r="G34" s="20">
        <v>41</v>
      </c>
      <c r="K34" s="6">
        <f>+D34+F34+H34+J34</f>
        <v>20</v>
      </c>
      <c r="L34" s="6">
        <f>+D34</f>
        <v>20</v>
      </c>
      <c r="N34" s="6">
        <f>+H34</f>
        <v>0</v>
      </c>
      <c r="O34" s="6">
        <f>+F34</f>
        <v>0</v>
      </c>
    </row>
    <row r="35" spans="1:15" ht="15">
      <c r="A35" s="3" t="s">
        <v>308</v>
      </c>
      <c r="B35" t="s">
        <v>10</v>
      </c>
      <c r="E35" s="20">
        <v>34</v>
      </c>
      <c r="G35" s="19">
        <v>13</v>
      </c>
      <c r="H35" s="5">
        <v>20</v>
      </c>
      <c r="K35" s="6">
        <f>+D35+F35+H35+J35</f>
        <v>20</v>
      </c>
      <c r="L35" s="6">
        <f>+D35</f>
        <v>0</v>
      </c>
      <c r="N35" s="6">
        <f>+H35</f>
        <v>20</v>
      </c>
      <c r="O35" s="6">
        <f>+F35</f>
        <v>0</v>
      </c>
    </row>
    <row r="36" spans="1:15" ht="15">
      <c r="A36" s="29" t="s">
        <v>251</v>
      </c>
      <c r="B36" t="s">
        <v>13</v>
      </c>
      <c r="C36" s="6">
        <v>14</v>
      </c>
      <c r="D36" s="5">
        <v>18</v>
      </c>
      <c r="K36" s="6">
        <f>+D36+F36+H36+J36</f>
        <v>18</v>
      </c>
      <c r="L36" s="6">
        <f>+D36</f>
        <v>18</v>
      </c>
      <c r="N36" s="6">
        <f>+H36</f>
        <v>0</v>
      </c>
      <c r="O36" s="6">
        <f>+F36</f>
        <v>0</v>
      </c>
    </row>
    <row r="37" spans="1:15" ht="15">
      <c r="A37" s="29" t="s">
        <v>385</v>
      </c>
      <c r="B37" t="s">
        <v>14</v>
      </c>
      <c r="E37" s="6">
        <v>14</v>
      </c>
      <c r="F37" s="5">
        <v>18</v>
      </c>
      <c r="G37" s="20" t="s">
        <v>367</v>
      </c>
      <c r="I37" s="7"/>
      <c r="K37" s="6">
        <f>+D37+F37+H37+J37</f>
        <v>18</v>
      </c>
      <c r="L37" s="6">
        <f>+D37</f>
        <v>0</v>
      </c>
      <c r="N37" s="6">
        <f>+H37</f>
        <v>0</v>
      </c>
      <c r="O37" s="6">
        <f>+F37</f>
        <v>18</v>
      </c>
    </row>
    <row r="38" spans="1:15" ht="15">
      <c r="A38" s="29" t="s">
        <v>220</v>
      </c>
      <c r="B38" t="s">
        <v>3</v>
      </c>
      <c r="C38" s="6">
        <v>15</v>
      </c>
      <c r="D38" s="5">
        <v>16</v>
      </c>
      <c r="G38" s="7"/>
      <c r="I38" s="7"/>
      <c r="K38" s="6">
        <f>+D38+F38+H38+J38</f>
        <v>16</v>
      </c>
      <c r="L38" s="6">
        <f>+D38</f>
        <v>16</v>
      </c>
      <c r="N38" s="6">
        <f>+H38</f>
        <v>0</v>
      </c>
      <c r="O38" s="6">
        <f>+F38</f>
        <v>0</v>
      </c>
    </row>
    <row r="39" spans="1:15" ht="15">
      <c r="A39" s="3" t="s">
        <v>333</v>
      </c>
      <c r="B39" t="s">
        <v>5</v>
      </c>
      <c r="E39" s="6">
        <v>25</v>
      </c>
      <c r="F39" s="5">
        <v>6</v>
      </c>
      <c r="G39" s="19">
        <v>21</v>
      </c>
      <c r="H39" s="5">
        <v>10</v>
      </c>
      <c r="K39" s="6">
        <f>+D39+F39+H39+J39</f>
        <v>16</v>
      </c>
      <c r="L39" s="6">
        <f>+D39</f>
        <v>0</v>
      </c>
      <c r="N39" s="6">
        <f>+H39</f>
        <v>10</v>
      </c>
      <c r="O39" s="6">
        <f>+F39</f>
        <v>6</v>
      </c>
    </row>
    <row r="40" spans="1:15" ht="15">
      <c r="A40" s="3" t="s">
        <v>289</v>
      </c>
      <c r="B40" t="s">
        <v>1</v>
      </c>
      <c r="E40" s="6">
        <v>19</v>
      </c>
      <c r="F40" s="5">
        <v>12</v>
      </c>
      <c r="G40" s="19">
        <v>28</v>
      </c>
      <c r="H40" s="5">
        <v>3</v>
      </c>
      <c r="I40" s="7"/>
      <c r="K40" s="6">
        <f>+D40+F40+H40+J40</f>
        <v>15</v>
      </c>
      <c r="L40" s="6">
        <f>+D40</f>
        <v>0</v>
      </c>
      <c r="N40" s="6">
        <f>+H40</f>
        <v>3</v>
      </c>
      <c r="O40" s="6">
        <f>+F40</f>
        <v>12</v>
      </c>
    </row>
    <row r="41" spans="1:15" ht="15">
      <c r="A41" s="29" t="s">
        <v>219</v>
      </c>
      <c r="B41" t="s">
        <v>9</v>
      </c>
      <c r="C41" s="6">
        <v>16</v>
      </c>
      <c r="D41" s="5">
        <v>15</v>
      </c>
      <c r="K41" s="6">
        <f>+D41+F41+H41+J41</f>
        <v>15</v>
      </c>
      <c r="L41" s="6">
        <f>+D41</f>
        <v>15</v>
      </c>
      <c r="N41" s="6">
        <f>+H41</f>
        <v>0</v>
      </c>
      <c r="O41" s="6">
        <f>+F41</f>
        <v>0</v>
      </c>
    </row>
    <row r="42" spans="1:15" ht="15">
      <c r="A42" s="3" t="s">
        <v>295</v>
      </c>
      <c r="B42" t="s">
        <v>9</v>
      </c>
      <c r="C42" s="4"/>
      <c r="E42" s="20">
        <v>31</v>
      </c>
      <c r="G42" s="19">
        <v>17</v>
      </c>
      <c r="H42" s="5">
        <v>14</v>
      </c>
      <c r="K42" s="6">
        <f>+D42+F42+H42+J42</f>
        <v>14</v>
      </c>
      <c r="L42" s="6">
        <f>+D42</f>
        <v>0</v>
      </c>
      <c r="N42" s="6">
        <f>+H42</f>
        <v>14</v>
      </c>
      <c r="O42" s="6">
        <f>+F42</f>
        <v>0</v>
      </c>
    </row>
    <row r="43" spans="1:15" ht="15">
      <c r="A43" s="3" t="s">
        <v>306</v>
      </c>
      <c r="B43" t="s">
        <v>5</v>
      </c>
      <c r="E43" s="6">
        <v>17</v>
      </c>
      <c r="F43" s="5">
        <v>14</v>
      </c>
      <c r="K43" s="6">
        <f>+D43+F43+H43+J43</f>
        <v>14</v>
      </c>
      <c r="L43" s="6">
        <f>+D43</f>
        <v>0</v>
      </c>
      <c r="N43" s="6">
        <f>+H43</f>
        <v>0</v>
      </c>
      <c r="O43" s="6">
        <f>+F43</f>
        <v>14</v>
      </c>
    </row>
    <row r="44" spans="1:15" ht="15">
      <c r="A44" s="3" t="s">
        <v>344</v>
      </c>
      <c r="B44" t="s">
        <v>1</v>
      </c>
      <c r="E44" s="6">
        <v>21</v>
      </c>
      <c r="F44" s="5">
        <v>10</v>
      </c>
      <c r="G44" s="19">
        <v>27</v>
      </c>
      <c r="H44" s="5">
        <v>4</v>
      </c>
      <c r="K44" s="6">
        <f>+D44+F44+H44+J44</f>
        <v>14</v>
      </c>
      <c r="L44" s="6">
        <f>+D44</f>
        <v>0</v>
      </c>
      <c r="N44" s="6">
        <f>+H44</f>
        <v>4</v>
      </c>
      <c r="O44" s="6">
        <f>+F44</f>
        <v>10</v>
      </c>
    </row>
    <row r="45" spans="1:15" ht="15">
      <c r="A45" s="29" t="s">
        <v>241</v>
      </c>
      <c r="B45" t="s">
        <v>4</v>
      </c>
      <c r="C45" s="6">
        <v>17</v>
      </c>
      <c r="D45" s="5">
        <v>14</v>
      </c>
      <c r="K45" s="6">
        <f>+D45+F45+H45+J45</f>
        <v>14</v>
      </c>
      <c r="L45" s="6">
        <f>+D45</f>
        <v>14</v>
      </c>
      <c r="N45" s="6">
        <f>+H45</f>
        <v>0</v>
      </c>
      <c r="O45" s="6">
        <f>+F45</f>
        <v>0</v>
      </c>
    </row>
    <row r="46" spans="1:15" ht="15">
      <c r="A46" s="3" t="s">
        <v>299</v>
      </c>
      <c r="B46" t="s">
        <v>8</v>
      </c>
      <c r="C46" s="4"/>
      <c r="E46" s="6">
        <v>18</v>
      </c>
      <c r="F46" s="5">
        <v>13</v>
      </c>
      <c r="K46" s="6">
        <f>+D46+F46+H46+J46</f>
        <v>13</v>
      </c>
      <c r="L46" s="6">
        <f>+D46</f>
        <v>0</v>
      </c>
      <c r="N46" s="6">
        <f>+H46</f>
        <v>0</v>
      </c>
      <c r="O46" s="6">
        <f>+F46</f>
        <v>13</v>
      </c>
    </row>
    <row r="47" spans="1:15" ht="15">
      <c r="A47" s="29" t="s">
        <v>244</v>
      </c>
      <c r="B47" t="s">
        <v>9</v>
      </c>
      <c r="C47" s="6">
        <v>19</v>
      </c>
      <c r="D47" s="5">
        <v>12</v>
      </c>
      <c r="K47" s="6">
        <f>+D47+F47+H47+J47</f>
        <v>12</v>
      </c>
      <c r="L47" s="6">
        <f>+D47</f>
        <v>12</v>
      </c>
      <c r="N47" s="6">
        <f>+H47</f>
        <v>0</v>
      </c>
      <c r="O47" s="6">
        <f>+F47</f>
        <v>0</v>
      </c>
    </row>
    <row r="48" spans="1:15" ht="15">
      <c r="A48" s="29" t="s">
        <v>230</v>
      </c>
      <c r="B48" t="s">
        <v>3</v>
      </c>
      <c r="C48" s="6">
        <v>20</v>
      </c>
      <c r="D48" s="5">
        <v>11</v>
      </c>
      <c r="G48" s="7"/>
      <c r="I48" s="7"/>
      <c r="K48" s="6">
        <f>+D48+F48+H48+J48</f>
        <v>11</v>
      </c>
      <c r="L48" s="6">
        <f>+D48</f>
        <v>11</v>
      </c>
      <c r="N48" s="6">
        <f>+H48</f>
        <v>0</v>
      </c>
      <c r="O48" s="6">
        <f>+F48</f>
        <v>0</v>
      </c>
    </row>
    <row r="49" spans="1:15" ht="15">
      <c r="A49" s="3" t="s">
        <v>303</v>
      </c>
      <c r="B49" t="s">
        <v>11</v>
      </c>
      <c r="E49" s="20">
        <v>36</v>
      </c>
      <c r="G49" s="19">
        <v>20</v>
      </c>
      <c r="H49" s="5">
        <v>11</v>
      </c>
      <c r="K49" s="6">
        <f>+D49+F49+H49+J49</f>
        <v>11</v>
      </c>
      <c r="L49" s="6">
        <f>+D49</f>
        <v>0</v>
      </c>
      <c r="N49" s="6">
        <f>+H49</f>
        <v>11</v>
      </c>
      <c r="O49" s="6">
        <f>+F49</f>
        <v>0</v>
      </c>
    </row>
    <row r="50" spans="1:15" ht="15">
      <c r="A50" s="3" t="s">
        <v>304</v>
      </c>
      <c r="B50" t="s">
        <v>8</v>
      </c>
      <c r="C50" s="4"/>
      <c r="E50" s="6">
        <v>20</v>
      </c>
      <c r="F50" s="5">
        <v>11</v>
      </c>
      <c r="G50" s="20">
        <v>31</v>
      </c>
      <c r="K50" s="6">
        <f>+D50+F50+H50+J50</f>
        <v>11</v>
      </c>
      <c r="L50" s="6">
        <f>+D50</f>
        <v>0</v>
      </c>
      <c r="N50" s="6">
        <f>+H50</f>
        <v>0</v>
      </c>
      <c r="O50" s="6">
        <f>+F50</f>
        <v>11</v>
      </c>
    </row>
    <row r="51" spans="1:15" ht="15">
      <c r="A51" s="3" t="s">
        <v>315</v>
      </c>
      <c r="B51" t="s">
        <v>14</v>
      </c>
      <c r="C51" s="4"/>
      <c r="E51" s="6">
        <v>27</v>
      </c>
      <c r="F51" s="5">
        <v>4</v>
      </c>
      <c r="G51" s="19">
        <v>25</v>
      </c>
      <c r="H51" s="5">
        <v>6</v>
      </c>
      <c r="K51" s="6">
        <f>+D51+F51+H51+J51</f>
        <v>10</v>
      </c>
      <c r="L51" s="6">
        <f>+D51</f>
        <v>0</v>
      </c>
      <c r="N51" s="6">
        <f>+H51</f>
        <v>6</v>
      </c>
      <c r="O51" s="6">
        <f>+F51</f>
        <v>4</v>
      </c>
    </row>
    <row r="52" spans="1:15" ht="15">
      <c r="A52" s="29" t="s">
        <v>256</v>
      </c>
      <c r="B52" t="s">
        <v>1</v>
      </c>
      <c r="C52" s="6">
        <v>21</v>
      </c>
      <c r="D52" s="5">
        <v>10</v>
      </c>
      <c r="K52" s="6">
        <f>+D52+F52+H52+J52</f>
        <v>10</v>
      </c>
      <c r="L52" s="6">
        <f>+D52</f>
        <v>10</v>
      </c>
      <c r="N52" s="6">
        <f>+H52</f>
        <v>0</v>
      </c>
      <c r="O52" s="6">
        <f>+F52</f>
        <v>0</v>
      </c>
    </row>
    <row r="53" spans="1:15" ht="15">
      <c r="A53" s="29" t="s">
        <v>239</v>
      </c>
      <c r="B53" t="s">
        <v>9</v>
      </c>
      <c r="C53" s="6">
        <v>22</v>
      </c>
      <c r="D53" s="5">
        <v>9</v>
      </c>
      <c r="K53" s="6">
        <f>+D53+F53+H53+J53</f>
        <v>9</v>
      </c>
      <c r="L53" s="6">
        <f>+D53</f>
        <v>9</v>
      </c>
      <c r="N53" s="6">
        <f>+H53</f>
        <v>0</v>
      </c>
      <c r="O53" s="6">
        <f>+F53</f>
        <v>0</v>
      </c>
    </row>
    <row r="54" spans="1:15" ht="15">
      <c r="A54" s="29" t="s">
        <v>222</v>
      </c>
      <c r="B54" t="s">
        <v>3</v>
      </c>
      <c r="C54" s="6">
        <v>22</v>
      </c>
      <c r="D54" s="5">
        <v>9</v>
      </c>
      <c r="I54" s="7"/>
      <c r="K54" s="6">
        <f>+D54+F54+H54+J54</f>
        <v>9</v>
      </c>
      <c r="L54" s="6">
        <f>+D54</f>
        <v>9</v>
      </c>
      <c r="N54" s="6">
        <f>+H54</f>
        <v>0</v>
      </c>
      <c r="O54" s="6">
        <f>+F54</f>
        <v>0</v>
      </c>
    </row>
    <row r="55" spans="1:15" ht="15">
      <c r="A55" s="29" t="s">
        <v>382</v>
      </c>
      <c r="B55" t="s">
        <v>5</v>
      </c>
      <c r="G55" s="19">
        <v>23</v>
      </c>
      <c r="H55" s="5">
        <v>8</v>
      </c>
      <c r="K55" s="6">
        <f>+D55+F55+H55+J55</f>
        <v>8</v>
      </c>
      <c r="L55" s="6">
        <f>+D55</f>
        <v>0</v>
      </c>
      <c r="N55" s="6">
        <f>+H55</f>
        <v>8</v>
      </c>
      <c r="O55" s="6">
        <f>+F55</f>
        <v>0</v>
      </c>
    </row>
    <row r="56" spans="1:15" ht="15">
      <c r="A56" s="3" t="s">
        <v>316</v>
      </c>
      <c r="B56" t="s">
        <v>13</v>
      </c>
      <c r="C56" s="4"/>
      <c r="E56" s="6">
        <v>29</v>
      </c>
      <c r="F56" s="5">
        <v>2</v>
      </c>
      <c r="G56" s="19">
        <v>26</v>
      </c>
      <c r="H56" s="5">
        <v>5</v>
      </c>
      <c r="I56" s="7"/>
      <c r="K56" s="6">
        <f>+D56+F56+H56+J56</f>
        <v>7</v>
      </c>
      <c r="L56" s="6">
        <f>+D56</f>
        <v>0</v>
      </c>
      <c r="N56" s="6">
        <f>+H56</f>
        <v>5</v>
      </c>
      <c r="O56" s="6">
        <f>+F56</f>
        <v>2</v>
      </c>
    </row>
    <row r="57" spans="1:15" ht="15">
      <c r="A57" s="29" t="s">
        <v>235</v>
      </c>
      <c r="B57" t="s">
        <v>1</v>
      </c>
      <c r="C57" s="6">
        <v>24</v>
      </c>
      <c r="D57" s="5">
        <v>7</v>
      </c>
      <c r="K57" s="6">
        <f>+D57+F57+H57+J57</f>
        <v>7</v>
      </c>
      <c r="L57" s="6">
        <f>+D57</f>
        <v>7</v>
      </c>
      <c r="N57" s="6">
        <f>+H57</f>
        <v>0</v>
      </c>
      <c r="O57" s="6">
        <f>+F57</f>
        <v>0</v>
      </c>
    </row>
    <row r="58" spans="1:15" ht="15">
      <c r="A58" s="29" t="s">
        <v>245</v>
      </c>
      <c r="B58" t="s">
        <v>5</v>
      </c>
      <c r="C58" s="6">
        <v>25</v>
      </c>
      <c r="D58" s="5">
        <v>6</v>
      </c>
      <c r="K58" s="6">
        <f>+D58+F58+H58+J58</f>
        <v>6</v>
      </c>
      <c r="L58" s="6">
        <f>+D58</f>
        <v>6</v>
      </c>
      <c r="N58" s="6">
        <f>+H58</f>
        <v>0</v>
      </c>
      <c r="O58" s="6">
        <f>+F58</f>
        <v>0</v>
      </c>
    </row>
    <row r="59" spans="1:15" ht="15">
      <c r="A59" s="3" t="s">
        <v>339</v>
      </c>
      <c r="B59" t="s">
        <v>13</v>
      </c>
      <c r="E59" s="6">
        <v>25</v>
      </c>
      <c r="F59" s="5">
        <v>6</v>
      </c>
      <c r="G59" s="20" t="s">
        <v>367</v>
      </c>
      <c r="K59" s="6">
        <f>+D59+F59+H59+J59</f>
        <v>6</v>
      </c>
      <c r="L59" s="6">
        <f>+D59</f>
        <v>0</v>
      </c>
      <c r="N59" s="6">
        <f>+H59</f>
        <v>0</v>
      </c>
      <c r="O59" s="6">
        <f>+F59</f>
        <v>6</v>
      </c>
    </row>
    <row r="60" spans="1:15" ht="15">
      <c r="A60" s="29" t="s">
        <v>211</v>
      </c>
      <c r="B60" t="s">
        <v>14</v>
      </c>
      <c r="C60" s="6">
        <v>26</v>
      </c>
      <c r="D60" s="5">
        <v>5</v>
      </c>
      <c r="K60" s="6">
        <f>+D60+F60+H60+J60</f>
        <v>5</v>
      </c>
      <c r="L60" s="6">
        <f>+D60</f>
        <v>5</v>
      </c>
      <c r="N60" s="6">
        <f>+H60</f>
        <v>0</v>
      </c>
      <c r="O60" s="6">
        <f>+F60</f>
        <v>0</v>
      </c>
    </row>
    <row r="61" spans="1:15" ht="15">
      <c r="A61" s="29" t="s">
        <v>224</v>
      </c>
      <c r="B61" t="s">
        <v>5</v>
      </c>
      <c r="C61" s="6">
        <v>27</v>
      </c>
      <c r="D61" s="5">
        <v>4</v>
      </c>
      <c r="I61" s="7"/>
      <c r="K61" s="6">
        <f>+D61+F61+H61+J61</f>
        <v>4</v>
      </c>
      <c r="L61" s="6">
        <f>+D61</f>
        <v>4</v>
      </c>
      <c r="N61" s="6">
        <f>+H61</f>
        <v>0</v>
      </c>
      <c r="O61" s="6">
        <f>+F61</f>
        <v>0</v>
      </c>
    </row>
    <row r="62" spans="1:15" ht="15">
      <c r="A62" s="3" t="s">
        <v>328</v>
      </c>
      <c r="B62" t="s">
        <v>10</v>
      </c>
      <c r="E62" s="6">
        <v>29</v>
      </c>
      <c r="F62" s="5">
        <v>2</v>
      </c>
      <c r="G62" s="20">
        <v>36</v>
      </c>
      <c r="K62" s="6">
        <f>+D62+F62+H62+J62</f>
        <v>2</v>
      </c>
      <c r="L62" s="6">
        <f>+D62</f>
        <v>0</v>
      </c>
      <c r="N62" s="6">
        <f>+H62</f>
        <v>0</v>
      </c>
      <c r="O62" s="6">
        <f>+F62</f>
        <v>2</v>
      </c>
    </row>
    <row r="63" spans="1:15" ht="15">
      <c r="A63" s="29" t="s">
        <v>383</v>
      </c>
      <c r="B63" t="s">
        <v>14</v>
      </c>
      <c r="G63" s="19">
        <v>30</v>
      </c>
      <c r="H63" s="5">
        <v>1</v>
      </c>
      <c r="K63" s="6">
        <f>+D63+F63+H63+J63</f>
        <v>1</v>
      </c>
      <c r="L63" s="6">
        <f>+D63</f>
        <v>0</v>
      </c>
      <c r="N63" s="6">
        <f>+H63</f>
        <v>1</v>
      </c>
      <c r="O63" s="6">
        <f>+F63</f>
        <v>0</v>
      </c>
    </row>
    <row r="64" spans="1:15" ht="15">
      <c r="A64" s="29" t="s">
        <v>254</v>
      </c>
      <c r="B64" t="s">
        <v>3</v>
      </c>
      <c r="C64" s="20" t="s">
        <v>7</v>
      </c>
      <c r="K64" s="6">
        <f>+D64+F64+H64+J64</f>
        <v>0</v>
      </c>
      <c r="L64" s="6">
        <f>+D64</f>
        <v>0</v>
      </c>
      <c r="N64" s="6">
        <f>+H64</f>
        <v>0</v>
      </c>
      <c r="O64" s="6">
        <f>+F64</f>
        <v>0</v>
      </c>
    </row>
    <row r="65" spans="1:15" ht="15">
      <c r="A65" s="29" t="s">
        <v>215</v>
      </c>
      <c r="B65" t="s">
        <v>3</v>
      </c>
      <c r="C65" s="20" t="s">
        <v>7</v>
      </c>
      <c r="K65" s="6">
        <f>+D65+F65+H65+J65</f>
        <v>0</v>
      </c>
      <c r="L65" s="6">
        <f>+D65</f>
        <v>0</v>
      </c>
      <c r="N65" s="6">
        <f>+H65</f>
        <v>0</v>
      </c>
      <c r="O65" s="6">
        <f>+F65</f>
        <v>0</v>
      </c>
    </row>
    <row r="66" spans="1:15" ht="15">
      <c r="A66" s="29" t="s">
        <v>261</v>
      </c>
      <c r="B66" t="s">
        <v>6</v>
      </c>
      <c r="C66" s="20" t="s">
        <v>7</v>
      </c>
      <c r="K66" s="6">
        <f>+D66+F66+H66+J66</f>
        <v>0</v>
      </c>
      <c r="L66" s="6">
        <f>+D66</f>
        <v>0</v>
      </c>
      <c r="N66" s="6">
        <f>+H66</f>
        <v>0</v>
      </c>
      <c r="O66" s="6">
        <f>+F66</f>
        <v>0</v>
      </c>
    </row>
    <row r="67" spans="1:15" ht="15">
      <c r="A67" s="27" t="s">
        <v>290</v>
      </c>
      <c r="B67" t="s">
        <v>11</v>
      </c>
      <c r="E67" s="20">
        <v>43</v>
      </c>
      <c r="G67" s="20">
        <v>47</v>
      </c>
      <c r="K67" s="6">
        <f>+D67+F67+H67+J67</f>
        <v>0</v>
      </c>
      <c r="L67" s="6">
        <f>+D67</f>
        <v>0</v>
      </c>
      <c r="N67" s="6">
        <f>+H67</f>
        <v>0</v>
      </c>
      <c r="O67" s="6">
        <f>+F67</f>
        <v>0</v>
      </c>
    </row>
    <row r="68" spans="1:15" ht="15">
      <c r="A68" s="29" t="s">
        <v>247</v>
      </c>
      <c r="B68" t="s">
        <v>190</v>
      </c>
      <c r="C68" s="20" t="s">
        <v>7</v>
      </c>
      <c r="K68" s="6">
        <f>+D68+F68+H68+J68</f>
        <v>0</v>
      </c>
      <c r="L68" s="6">
        <f>+D68</f>
        <v>0</v>
      </c>
      <c r="N68" s="6">
        <f>+H68</f>
        <v>0</v>
      </c>
      <c r="O68" s="6">
        <f>+F68</f>
        <v>0</v>
      </c>
    </row>
    <row r="69" spans="1:15" ht="15">
      <c r="A69" s="29" t="s">
        <v>260</v>
      </c>
      <c r="B69" t="s">
        <v>10</v>
      </c>
      <c r="C69" s="20" t="s">
        <v>7</v>
      </c>
      <c r="G69" s="7"/>
      <c r="I69" s="7"/>
      <c r="K69" s="6">
        <f>+D69+F69+H69+J69</f>
        <v>0</v>
      </c>
      <c r="L69" s="6">
        <f>+D69</f>
        <v>0</v>
      </c>
      <c r="N69" s="6">
        <f>+H69</f>
        <v>0</v>
      </c>
      <c r="O69" s="6">
        <f>+F69</f>
        <v>0</v>
      </c>
    </row>
    <row r="70" spans="1:15" ht="15">
      <c r="A70" s="29" t="s">
        <v>384</v>
      </c>
      <c r="B70" t="s">
        <v>9</v>
      </c>
      <c r="G70" s="20" t="s">
        <v>367</v>
      </c>
      <c r="K70" s="6">
        <f>+D70+F70+H70+J70</f>
        <v>0</v>
      </c>
      <c r="L70" s="6">
        <f>+D70</f>
        <v>0</v>
      </c>
      <c r="N70" s="6">
        <f>+H70</f>
        <v>0</v>
      </c>
      <c r="O70" s="6">
        <f>+F70</f>
        <v>0</v>
      </c>
    </row>
    <row r="71" spans="1:15" ht="15">
      <c r="A71" s="29" t="s">
        <v>229</v>
      </c>
      <c r="B71" t="s">
        <v>11</v>
      </c>
      <c r="C71" s="6" t="s">
        <v>19</v>
      </c>
      <c r="E71" s="20">
        <v>63</v>
      </c>
      <c r="K71" s="6">
        <f>+D71+F71+H71+J71</f>
        <v>0</v>
      </c>
      <c r="L71" s="6">
        <f>+D71</f>
        <v>0</v>
      </c>
      <c r="N71" s="6">
        <f>+H71</f>
        <v>0</v>
      </c>
      <c r="O71" s="6">
        <f>+F71</f>
        <v>0</v>
      </c>
    </row>
    <row r="72" spans="1:15" ht="15">
      <c r="A72" s="27" t="s">
        <v>292</v>
      </c>
      <c r="B72" t="s">
        <v>9</v>
      </c>
      <c r="E72" s="20">
        <v>60</v>
      </c>
      <c r="G72" s="20">
        <v>56</v>
      </c>
      <c r="K72" s="6">
        <f>+D72+F72+H72+J72</f>
        <v>0</v>
      </c>
      <c r="L72" s="6">
        <f>+D72</f>
        <v>0</v>
      </c>
      <c r="N72" s="6">
        <f>+H72</f>
        <v>0</v>
      </c>
      <c r="O72" s="6">
        <f>+F72</f>
        <v>0</v>
      </c>
    </row>
    <row r="73" spans="1:15" ht="15">
      <c r="A73" s="3" t="s">
        <v>294</v>
      </c>
      <c r="B73" t="s">
        <v>1</v>
      </c>
      <c r="E73" s="20">
        <v>59</v>
      </c>
      <c r="G73" s="20">
        <v>52</v>
      </c>
      <c r="K73" s="6">
        <f>+D73+F73+H73+J73</f>
        <v>0</v>
      </c>
      <c r="L73" s="6">
        <f>+D73</f>
        <v>0</v>
      </c>
      <c r="N73" s="6">
        <f>+H73</f>
        <v>0</v>
      </c>
      <c r="O73" s="6">
        <f>+F73</f>
        <v>0</v>
      </c>
    </row>
    <row r="74" spans="1:15" ht="15">
      <c r="A74" s="27" t="s">
        <v>236</v>
      </c>
      <c r="B74" t="s">
        <v>5</v>
      </c>
      <c r="C74" s="20">
        <v>41</v>
      </c>
      <c r="K74" s="6">
        <f>+D74+F74+H74+J74</f>
        <v>0</v>
      </c>
      <c r="L74" s="6">
        <f>+D74</f>
        <v>0</v>
      </c>
      <c r="N74" s="6">
        <f>+H74</f>
        <v>0</v>
      </c>
      <c r="O74" s="6">
        <f>+F74</f>
        <v>0</v>
      </c>
    </row>
    <row r="75" spans="1:15" ht="15">
      <c r="A75" s="29" t="s">
        <v>255</v>
      </c>
      <c r="B75" t="s">
        <v>14</v>
      </c>
      <c r="C75" s="20">
        <v>48</v>
      </c>
      <c r="K75" s="6">
        <f>+D75+F75+H75+J75</f>
        <v>0</v>
      </c>
      <c r="L75" s="6">
        <f>+D75</f>
        <v>0</v>
      </c>
      <c r="N75" s="6">
        <f>+H75</f>
        <v>0</v>
      </c>
      <c r="O75" s="6">
        <f>+F75</f>
        <v>0</v>
      </c>
    </row>
    <row r="76" spans="1:15" ht="15">
      <c r="A76" s="3" t="s">
        <v>296</v>
      </c>
      <c r="B76" t="s">
        <v>6</v>
      </c>
      <c r="E76" s="20">
        <v>62</v>
      </c>
      <c r="G76" s="20" t="s">
        <v>367</v>
      </c>
      <c r="K76" s="6">
        <f>+D76+F76+H76+J76</f>
        <v>0</v>
      </c>
      <c r="L76" s="6">
        <f>+D76</f>
        <v>0</v>
      </c>
      <c r="N76" s="6">
        <f>+H76</f>
        <v>0</v>
      </c>
      <c r="O76" s="6">
        <f>+F76</f>
        <v>0</v>
      </c>
    </row>
    <row r="77" spans="1:15" ht="15">
      <c r="A77" s="29" t="s">
        <v>228</v>
      </c>
      <c r="B77" t="s">
        <v>5</v>
      </c>
      <c r="C77" s="20" t="s">
        <v>7</v>
      </c>
      <c r="K77" s="6">
        <f>+D77+F77+H77+J77</f>
        <v>0</v>
      </c>
      <c r="L77" s="6">
        <f>+D77</f>
        <v>0</v>
      </c>
      <c r="N77" s="6">
        <f>+H77</f>
        <v>0</v>
      </c>
      <c r="O77" s="6">
        <f>+F77</f>
        <v>0</v>
      </c>
    </row>
    <row r="78" spans="1:15" ht="15">
      <c r="A78" s="3" t="s">
        <v>297</v>
      </c>
      <c r="B78" t="s">
        <v>3</v>
      </c>
      <c r="E78" s="20" t="s">
        <v>367</v>
      </c>
      <c r="G78" s="20">
        <v>64</v>
      </c>
      <c r="K78" s="6">
        <f>+D78+F78+H78+J78</f>
        <v>0</v>
      </c>
      <c r="L78" s="6">
        <f>+D78</f>
        <v>0</v>
      </c>
      <c r="N78" s="6">
        <f>+H78</f>
        <v>0</v>
      </c>
      <c r="O78" s="6">
        <f>+F78</f>
        <v>0</v>
      </c>
    </row>
    <row r="79" spans="1:15" ht="15">
      <c r="A79" s="3" t="s">
        <v>298</v>
      </c>
      <c r="B79" t="s">
        <v>1</v>
      </c>
      <c r="E79" s="20">
        <v>38</v>
      </c>
      <c r="K79" s="6">
        <f>+D79+F79+H79+J79</f>
        <v>0</v>
      </c>
      <c r="L79" s="6">
        <f>+D79</f>
        <v>0</v>
      </c>
      <c r="N79" s="6">
        <f>+H79</f>
        <v>0</v>
      </c>
      <c r="O79" s="6">
        <f>+F79</f>
        <v>0</v>
      </c>
    </row>
    <row r="80" spans="1:15" ht="15">
      <c r="A80" s="3" t="s">
        <v>301</v>
      </c>
      <c r="B80" t="s">
        <v>11</v>
      </c>
      <c r="E80" s="20" t="s">
        <v>367</v>
      </c>
      <c r="G80" s="20">
        <v>49</v>
      </c>
      <c r="K80" s="6">
        <f>+D80+F80+H80+J80</f>
        <v>0</v>
      </c>
      <c r="L80" s="6">
        <f>+D80</f>
        <v>0</v>
      </c>
      <c r="N80" s="6">
        <f>+H80</f>
        <v>0</v>
      </c>
      <c r="O80" s="6">
        <f>+F80</f>
        <v>0</v>
      </c>
    </row>
    <row r="81" spans="1:15" ht="15">
      <c r="A81" s="27" t="s">
        <v>390</v>
      </c>
      <c r="B81" t="s">
        <v>11</v>
      </c>
      <c r="G81" s="20">
        <v>63</v>
      </c>
      <c r="K81" s="6">
        <f>+D81+F81+H81+J81</f>
        <v>0</v>
      </c>
      <c r="L81" s="6">
        <f>+D81</f>
        <v>0</v>
      </c>
      <c r="N81" s="6">
        <f>+H81</f>
        <v>0</v>
      </c>
      <c r="O81" s="6">
        <f>+F81</f>
        <v>0</v>
      </c>
    </row>
    <row r="82" spans="1:15" ht="15">
      <c r="A82" s="3" t="s">
        <v>302</v>
      </c>
      <c r="B82" t="s">
        <v>5</v>
      </c>
      <c r="E82" s="20">
        <v>56</v>
      </c>
      <c r="K82" s="6">
        <f>+D82+F82+H82+J82</f>
        <v>0</v>
      </c>
      <c r="L82" s="6">
        <f>+D82</f>
        <v>0</v>
      </c>
      <c r="N82" s="6">
        <f>+H82</f>
        <v>0</v>
      </c>
      <c r="O82" s="6">
        <f>+F82</f>
        <v>0</v>
      </c>
    </row>
    <row r="83" spans="1:15" ht="15">
      <c r="A83" s="29" t="s">
        <v>269</v>
      </c>
      <c r="B83" t="s">
        <v>192</v>
      </c>
      <c r="C83" s="20">
        <v>43</v>
      </c>
      <c r="G83" s="7"/>
      <c r="I83" s="7"/>
      <c r="K83" s="6">
        <f>+D83+F83+H83+J83</f>
        <v>0</v>
      </c>
      <c r="L83" s="6">
        <f>+D83</f>
        <v>0</v>
      </c>
      <c r="N83" s="6">
        <f>+H83</f>
        <v>0</v>
      </c>
      <c r="O83" s="6">
        <f>+F83</f>
        <v>0</v>
      </c>
    </row>
    <row r="84" spans="1:15" ht="15">
      <c r="A84" s="29" t="s">
        <v>386</v>
      </c>
      <c r="B84" t="s">
        <v>5</v>
      </c>
      <c r="G84" s="20">
        <v>32</v>
      </c>
      <c r="K84" s="6">
        <f>+D84+F84+H84+J84</f>
        <v>0</v>
      </c>
      <c r="L84" s="6">
        <f>+D84</f>
        <v>0</v>
      </c>
      <c r="N84" s="6">
        <f>+H84</f>
        <v>0</v>
      </c>
      <c r="O84" s="6">
        <f>+F84</f>
        <v>0</v>
      </c>
    </row>
    <row r="85" spans="1:15" ht="15">
      <c r="A85" s="27" t="s">
        <v>253</v>
      </c>
      <c r="B85" t="s">
        <v>11</v>
      </c>
      <c r="C85" s="20">
        <v>49</v>
      </c>
      <c r="G85" s="7"/>
      <c r="K85" s="6">
        <f>+D85+F85+H85+J85</f>
        <v>0</v>
      </c>
      <c r="L85" s="6">
        <f>+D85</f>
        <v>0</v>
      </c>
      <c r="N85" s="6">
        <f>+H85</f>
        <v>0</v>
      </c>
      <c r="O85" s="6">
        <f>+F85</f>
        <v>0</v>
      </c>
    </row>
    <row r="86" spans="1:15" ht="15">
      <c r="A86" s="29" t="s">
        <v>243</v>
      </c>
      <c r="B86" t="s">
        <v>10</v>
      </c>
      <c r="C86" s="20">
        <v>35</v>
      </c>
      <c r="I86" s="7"/>
      <c r="K86" s="6">
        <f>+D86+F86+H86+J86</f>
        <v>0</v>
      </c>
      <c r="L86" s="6">
        <f>+D86</f>
        <v>0</v>
      </c>
      <c r="N86" s="6">
        <f>+H86</f>
        <v>0</v>
      </c>
      <c r="O86" s="6">
        <f>+F86</f>
        <v>0</v>
      </c>
    </row>
    <row r="87" spans="1:15" ht="15">
      <c r="A87" s="29" t="s">
        <v>249</v>
      </c>
      <c r="B87" t="s">
        <v>15</v>
      </c>
      <c r="C87" s="6">
        <v>28</v>
      </c>
      <c r="K87" s="6">
        <f>+D87+F87+H87+J87</f>
        <v>0</v>
      </c>
      <c r="L87" s="6">
        <f>+D87</f>
        <v>0</v>
      </c>
      <c r="N87" s="6">
        <f>+H87</f>
        <v>0</v>
      </c>
      <c r="O87" s="6">
        <f>+F87</f>
        <v>0</v>
      </c>
    </row>
    <row r="88" spans="1:15" ht="15">
      <c r="A88" s="3" t="s">
        <v>309</v>
      </c>
      <c r="B88" t="s">
        <v>9</v>
      </c>
      <c r="E88" s="20">
        <v>47</v>
      </c>
      <c r="G88" s="20">
        <v>54</v>
      </c>
      <c r="K88" s="6">
        <f>+D88+F88+H88+J88</f>
        <v>0</v>
      </c>
      <c r="L88" s="6">
        <f>+D88</f>
        <v>0</v>
      </c>
      <c r="N88" s="6">
        <f>+H88</f>
        <v>0</v>
      </c>
      <c r="O88" s="6">
        <f>+F88</f>
        <v>0</v>
      </c>
    </row>
    <row r="89" spans="1:15" ht="15">
      <c r="A89" s="29" t="s">
        <v>200</v>
      </c>
      <c r="B89" t="s">
        <v>5</v>
      </c>
      <c r="C89" s="20" t="s">
        <v>7</v>
      </c>
      <c r="K89" s="6">
        <f>+D89+F89+H89+J89</f>
        <v>0</v>
      </c>
      <c r="L89" s="6">
        <f>+D89</f>
        <v>0</v>
      </c>
      <c r="N89" s="6">
        <f>+H89</f>
        <v>0</v>
      </c>
      <c r="O89" s="6">
        <f>+F89</f>
        <v>0</v>
      </c>
    </row>
    <row r="90" spans="1:15" ht="15">
      <c r="A90" s="29" t="s">
        <v>205</v>
      </c>
      <c r="B90" t="s">
        <v>5</v>
      </c>
      <c r="C90" s="20" t="s">
        <v>7</v>
      </c>
      <c r="I90" s="7"/>
      <c r="K90" s="6">
        <f>+D90+F90+H90+J90</f>
        <v>0</v>
      </c>
      <c r="L90" s="6">
        <f>+D90</f>
        <v>0</v>
      </c>
      <c r="N90" s="6">
        <f>+H90</f>
        <v>0</v>
      </c>
      <c r="O90" s="6">
        <f>+F90</f>
        <v>0</v>
      </c>
    </row>
    <row r="91" spans="1:15" ht="15">
      <c r="A91" s="3" t="s">
        <v>310</v>
      </c>
      <c r="B91" t="s">
        <v>8</v>
      </c>
      <c r="E91" s="20" t="s">
        <v>365</v>
      </c>
      <c r="K91" s="6">
        <f>+D91+F91+H91+J91</f>
        <v>0</v>
      </c>
      <c r="L91" s="6">
        <f>+D91</f>
        <v>0</v>
      </c>
      <c r="N91" s="6">
        <f>+H91</f>
        <v>0</v>
      </c>
      <c r="O91" s="6">
        <f>+F91</f>
        <v>0</v>
      </c>
    </row>
    <row r="92" spans="1:15" ht="15">
      <c r="A92" s="29" t="s">
        <v>262</v>
      </c>
      <c r="B92" t="s">
        <v>191</v>
      </c>
      <c r="C92" s="20">
        <v>42</v>
      </c>
      <c r="K92" s="6">
        <f>+D92+F92+H92+J92</f>
        <v>0</v>
      </c>
      <c r="L92" s="6">
        <f>+D92</f>
        <v>0</v>
      </c>
      <c r="N92" s="6">
        <f>+H92</f>
        <v>0</v>
      </c>
      <c r="O92" s="6">
        <f>+F92</f>
        <v>0</v>
      </c>
    </row>
    <row r="93" spans="1:15" ht="15">
      <c r="A93" s="29" t="s">
        <v>214</v>
      </c>
      <c r="B93" t="s">
        <v>189</v>
      </c>
      <c r="C93" s="20">
        <v>39</v>
      </c>
      <c r="I93" s="7"/>
      <c r="K93" s="6">
        <f>+D93+F93+H93+J93</f>
        <v>0</v>
      </c>
      <c r="L93" s="6">
        <f>+D93</f>
        <v>0</v>
      </c>
      <c r="N93" s="6">
        <f>+H93</f>
        <v>0</v>
      </c>
      <c r="O93" s="6">
        <f>+F93</f>
        <v>0</v>
      </c>
    </row>
    <row r="94" spans="1:15" ht="15">
      <c r="A94" s="29" t="s">
        <v>227</v>
      </c>
      <c r="B94" t="s">
        <v>15</v>
      </c>
      <c r="C94" s="20">
        <v>34</v>
      </c>
      <c r="E94" s="20" t="s">
        <v>365</v>
      </c>
      <c r="G94" s="20">
        <v>34</v>
      </c>
      <c r="K94" s="6">
        <f>+D94+F94+H94+J94</f>
        <v>0</v>
      </c>
      <c r="L94" s="6">
        <f>+D94</f>
        <v>0</v>
      </c>
      <c r="N94" s="6">
        <f>+H94</f>
        <v>0</v>
      </c>
      <c r="O94" s="6">
        <f>+F94</f>
        <v>0</v>
      </c>
    </row>
    <row r="95" spans="1:15" ht="15">
      <c r="A95" s="29" t="s">
        <v>202</v>
      </c>
      <c r="B95" t="s">
        <v>9</v>
      </c>
      <c r="C95" s="20" t="s">
        <v>7</v>
      </c>
      <c r="K95" s="6">
        <f>+D95+F95+H95+J95</f>
        <v>0</v>
      </c>
      <c r="L95" s="6">
        <f>+D95</f>
        <v>0</v>
      </c>
      <c r="N95" s="6">
        <f>+H95</f>
        <v>0</v>
      </c>
      <c r="O95" s="6">
        <f>+F95</f>
        <v>0</v>
      </c>
    </row>
    <row r="96" spans="1:15" ht="15">
      <c r="A96" s="29" t="s">
        <v>264</v>
      </c>
      <c r="B96" t="s">
        <v>11</v>
      </c>
      <c r="C96" s="20" t="s">
        <v>7</v>
      </c>
      <c r="K96" s="6">
        <f>+D96+F96+H96+J96</f>
        <v>0</v>
      </c>
      <c r="L96" s="6">
        <f>+D96</f>
        <v>0</v>
      </c>
      <c r="N96" s="6">
        <f>+H96</f>
        <v>0</v>
      </c>
      <c r="O96" s="6">
        <f>+F96</f>
        <v>0</v>
      </c>
    </row>
    <row r="97" spans="1:15" ht="15">
      <c r="A97" s="29" t="s">
        <v>248</v>
      </c>
      <c r="B97" t="s">
        <v>11</v>
      </c>
      <c r="C97" s="20" t="s">
        <v>7</v>
      </c>
      <c r="K97" s="6">
        <f>+D97+F97+H97+J97</f>
        <v>0</v>
      </c>
      <c r="L97" s="6">
        <f>+D97</f>
        <v>0</v>
      </c>
      <c r="N97" s="6">
        <f>+H97</f>
        <v>0</v>
      </c>
      <c r="O97" s="6">
        <f>+F97</f>
        <v>0</v>
      </c>
    </row>
    <row r="98" spans="1:15" ht="15">
      <c r="A98" s="3" t="s">
        <v>317</v>
      </c>
      <c r="B98" t="s">
        <v>14</v>
      </c>
      <c r="E98" s="20">
        <v>53</v>
      </c>
      <c r="K98" s="6">
        <f>+D98+F98+H98+J98</f>
        <v>0</v>
      </c>
      <c r="L98" s="6">
        <f>+D98</f>
        <v>0</v>
      </c>
      <c r="N98" s="6">
        <f>+H98</f>
        <v>0</v>
      </c>
      <c r="O98" s="6">
        <f>+F98</f>
        <v>0</v>
      </c>
    </row>
    <row r="99" spans="1:15" ht="15">
      <c r="A99" s="3" t="s">
        <v>318</v>
      </c>
      <c r="B99" t="s">
        <v>10</v>
      </c>
      <c r="E99" s="20">
        <v>39</v>
      </c>
      <c r="G99" s="20">
        <v>59</v>
      </c>
      <c r="K99" s="6">
        <f>+D99+F99+H99+J99</f>
        <v>0</v>
      </c>
      <c r="L99" s="6">
        <f>+D99</f>
        <v>0</v>
      </c>
      <c r="N99" s="6">
        <f>+H99</f>
        <v>0</v>
      </c>
      <c r="O99" s="6">
        <f>+F99</f>
        <v>0</v>
      </c>
    </row>
    <row r="100" spans="1:15" ht="15">
      <c r="A100" s="27" t="s">
        <v>272</v>
      </c>
      <c r="B100" t="s">
        <v>4</v>
      </c>
      <c r="C100" s="20">
        <v>47</v>
      </c>
      <c r="K100" s="6">
        <f>+D100+F100+H100+J100</f>
        <v>0</v>
      </c>
      <c r="L100" s="6">
        <f>+D100</f>
        <v>0</v>
      </c>
      <c r="N100" s="6">
        <f>+H100</f>
        <v>0</v>
      </c>
      <c r="O100" s="6">
        <f>+F100</f>
        <v>0</v>
      </c>
    </row>
    <row r="101" spans="1:15" ht="15">
      <c r="A101" s="29" t="s">
        <v>387</v>
      </c>
      <c r="B101" t="s">
        <v>14</v>
      </c>
      <c r="G101" s="20">
        <v>45</v>
      </c>
      <c r="K101" s="6">
        <f>+D101+F101+H101+J101</f>
        <v>0</v>
      </c>
      <c r="L101" s="6">
        <f>+D101</f>
        <v>0</v>
      </c>
      <c r="N101" s="6">
        <f>+H101</f>
        <v>0</v>
      </c>
      <c r="O101" s="6">
        <f>+F101</f>
        <v>0</v>
      </c>
    </row>
    <row r="102" spans="1:15" ht="15">
      <c r="A102" s="29" t="s">
        <v>267</v>
      </c>
      <c r="B102" t="s">
        <v>14</v>
      </c>
      <c r="C102" s="20" t="s">
        <v>7</v>
      </c>
      <c r="G102" s="7"/>
      <c r="I102" s="7"/>
      <c r="K102" s="6">
        <f>+D102+F102+H102+J102</f>
        <v>0</v>
      </c>
      <c r="L102" s="6">
        <f>+D102</f>
        <v>0</v>
      </c>
      <c r="N102" s="6">
        <f>+H102</f>
        <v>0</v>
      </c>
      <c r="O102" s="6">
        <f>+F102</f>
        <v>0</v>
      </c>
    </row>
    <row r="103" spans="1:15" ht="15">
      <c r="A103" s="3" t="s">
        <v>321</v>
      </c>
      <c r="B103" t="s">
        <v>15</v>
      </c>
      <c r="E103" s="20" t="s">
        <v>367</v>
      </c>
      <c r="G103" s="20">
        <v>57</v>
      </c>
      <c r="K103" s="6">
        <f>+D103+F103+H103+J103</f>
        <v>0</v>
      </c>
      <c r="L103" s="6">
        <f>+D103</f>
        <v>0</v>
      </c>
      <c r="N103" s="6">
        <f>+H103</f>
        <v>0</v>
      </c>
      <c r="O103" s="6">
        <f>+F103</f>
        <v>0</v>
      </c>
    </row>
    <row r="104" spans="1:15" ht="15">
      <c r="A104" s="29" t="s">
        <v>258</v>
      </c>
      <c r="B104" t="s">
        <v>18</v>
      </c>
      <c r="C104" s="20" t="s">
        <v>7</v>
      </c>
      <c r="G104" s="7"/>
      <c r="K104" s="6">
        <f>+D104+F104+H104+J104</f>
        <v>0</v>
      </c>
      <c r="L104" s="6">
        <f>+D104</f>
        <v>0</v>
      </c>
      <c r="N104" s="6">
        <f>+H104</f>
        <v>0</v>
      </c>
      <c r="O104" s="6">
        <f>+F104</f>
        <v>0</v>
      </c>
    </row>
    <row r="105" spans="1:15" ht="15">
      <c r="A105" s="3" t="s">
        <v>322</v>
      </c>
      <c r="B105" t="s">
        <v>14</v>
      </c>
      <c r="E105" s="20">
        <v>41</v>
      </c>
      <c r="G105" s="20">
        <v>50</v>
      </c>
      <c r="K105" s="6">
        <f>+D105+F105+H105+J105</f>
        <v>0</v>
      </c>
      <c r="L105" s="6">
        <f>+D105</f>
        <v>0</v>
      </c>
      <c r="N105" s="6">
        <f>+H105</f>
        <v>0</v>
      </c>
      <c r="O105" s="6">
        <f>+F105</f>
        <v>0</v>
      </c>
    </row>
    <row r="106" spans="1:15" ht="15">
      <c r="A106" s="3" t="s">
        <v>323</v>
      </c>
      <c r="B106" t="s">
        <v>10</v>
      </c>
      <c r="E106" s="20">
        <v>46</v>
      </c>
      <c r="G106" s="20">
        <v>37</v>
      </c>
      <c r="K106" s="6">
        <f>+D106+F106+H106+J106</f>
        <v>0</v>
      </c>
      <c r="L106" s="6">
        <f>+D106</f>
        <v>0</v>
      </c>
      <c r="N106" s="6">
        <f>+H106</f>
        <v>0</v>
      </c>
      <c r="O106" s="6">
        <f>+F106</f>
        <v>0</v>
      </c>
    </row>
    <row r="107" spans="1:15" ht="15">
      <c r="A107" s="29" t="s">
        <v>223</v>
      </c>
      <c r="B107" t="s">
        <v>5</v>
      </c>
      <c r="C107" s="20">
        <v>36</v>
      </c>
      <c r="G107" s="7"/>
      <c r="I107" s="7"/>
      <c r="K107" s="6">
        <f>+D107+F107+H107+J107</f>
        <v>0</v>
      </c>
      <c r="L107" s="6">
        <f>+D107</f>
        <v>0</v>
      </c>
      <c r="N107" s="6">
        <f>+H107</f>
        <v>0</v>
      </c>
      <c r="O107" s="6">
        <f>+F107</f>
        <v>0</v>
      </c>
    </row>
    <row r="108" spans="1:15" ht="15">
      <c r="A108" s="29" t="s">
        <v>252</v>
      </c>
      <c r="B108" t="s">
        <v>1</v>
      </c>
      <c r="C108" s="20" t="s">
        <v>7</v>
      </c>
      <c r="K108" s="6">
        <f>+D108+F108+H108+J108</f>
        <v>0</v>
      </c>
      <c r="L108" s="6">
        <f>+D108</f>
        <v>0</v>
      </c>
      <c r="N108" s="6">
        <f>+H108</f>
        <v>0</v>
      </c>
      <c r="O108" s="6">
        <f>+F108</f>
        <v>0</v>
      </c>
    </row>
    <row r="109" spans="1:15" ht="15">
      <c r="A109" s="29" t="s">
        <v>246</v>
      </c>
      <c r="B109" t="s">
        <v>8</v>
      </c>
      <c r="C109" s="20">
        <v>45</v>
      </c>
      <c r="G109" s="7"/>
      <c r="I109" s="7"/>
      <c r="K109" s="6">
        <f>+D109+F109+H109+J109</f>
        <v>0</v>
      </c>
      <c r="L109" s="6">
        <f>+D109</f>
        <v>0</v>
      </c>
      <c r="N109" s="6">
        <f>+H109</f>
        <v>0</v>
      </c>
      <c r="O109" s="6">
        <f>+F109</f>
        <v>0</v>
      </c>
    </row>
    <row r="110" spans="1:15" ht="15">
      <c r="A110" s="29" t="s">
        <v>213</v>
      </c>
      <c r="B110" t="s">
        <v>15</v>
      </c>
      <c r="C110" s="20">
        <v>33</v>
      </c>
      <c r="K110" s="6">
        <f>+D110+F110+H110+J110</f>
        <v>0</v>
      </c>
      <c r="L110" s="6">
        <f>+D110</f>
        <v>0</v>
      </c>
      <c r="N110" s="6">
        <f>+H110</f>
        <v>0</v>
      </c>
      <c r="O110" s="6">
        <f>+F110</f>
        <v>0</v>
      </c>
    </row>
    <row r="111" spans="1:15" ht="15">
      <c r="A111" s="29" t="s">
        <v>196</v>
      </c>
      <c r="B111" t="s">
        <v>13</v>
      </c>
      <c r="C111" s="20">
        <v>38</v>
      </c>
      <c r="G111" s="7"/>
      <c r="K111" s="6">
        <f>+D111+F111+H111+J111</f>
        <v>0</v>
      </c>
      <c r="L111" s="6">
        <f>+D111</f>
        <v>0</v>
      </c>
      <c r="N111" s="6">
        <f>+H111</f>
        <v>0</v>
      </c>
      <c r="O111" s="6">
        <f>+F111</f>
        <v>0</v>
      </c>
    </row>
    <row r="112" spans="1:15" ht="15">
      <c r="A112" s="3" t="s">
        <v>324</v>
      </c>
      <c r="B112" t="s">
        <v>11</v>
      </c>
      <c r="E112" s="20">
        <v>35</v>
      </c>
      <c r="G112" s="20">
        <v>44</v>
      </c>
      <c r="K112" s="6">
        <f>+D112+F112+H112+J112</f>
        <v>0</v>
      </c>
      <c r="L112" s="6">
        <f>+D112</f>
        <v>0</v>
      </c>
      <c r="N112" s="6">
        <f>+H112</f>
        <v>0</v>
      </c>
      <c r="O112" s="6">
        <f>+F112</f>
        <v>0</v>
      </c>
    </row>
    <row r="113" spans="1:15" ht="15">
      <c r="A113" s="3" t="s">
        <v>325</v>
      </c>
      <c r="B113" t="s">
        <v>3</v>
      </c>
      <c r="E113" s="20">
        <v>49</v>
      </c>
      <c r="G113" s="20" t="s">
        <v>367</v>
      </c>
      <c r="K113" s="6">
        <f>+D113+F113+H113+J113</f>
        <v>0</v>
      </c>
      <c r="L113" s="6">
        <f>+D113</f>
        <v>0</v>
      </c>
      <c r="N113" s="6">
        <f>+H113</f>
        <v>0</v>
      </c>
      <c r="O113" s="6">
        <f>+F113</f>
        <v>0</v>
      </c>
    </row>
    <row r="114" spans="1:15" ht="15">
      <c r="A114" s="3" t="s">
        <v>326</v>
      </c>
      <c r="B114" t="s">
        <v>8</v>
      </c>
      <c r="E114" s="20">
        <v>57</v>
      </c>
      <c r="G114" s="20">
        <v>48</v>
      </c>
      <c r="K114" s="6">
        <f>+D114+F114+H114+J114</f>
        <v>0</v>
      </c>
      <c r="L114" s="6">
        <f>+D114</f>
        <v>0</v>
      </c>
      <c r="N114" s="6">
        <f>+H114</f>
        <v>0</v>
      </c>
      <c r="O114" s="6">
        <f>+F114</f>
        <v>0</v>
      </c>
    </row>
    <row r="115" spans="1:15" ht="15">
      <c r="A115" s="29" t="s">
        <v>233</v>
      </c>
      <c r="B115" t="s">
        <v>18</v>
      </c>
      <c r="C115" s="20" t="s">
        <v>275</v>
      </c>
      <c r="K115" s="6">
        <f>+D115+F115+H115+J115</f>
        <v>0</v>
      </c>
      <c r="L115" s="6">
        <f>+D115</f>
        <v>0</v>
      </c>
      <c r="N115" s="6">
        <f>+H115</f>
        <v>0</v>
      </c>
      <c r="O115" s="6">
        <f>+F115</f>
        <v>0</v>
      </c>
    </row>
    <row r="116" spans="1:15" ht="15">
      <c r="A116" s="27" t="s">
        <v>271</v>
      </c>
      <c r="B116" t="s">
        <v>18</v>
      </c>
      <c r="C116" s="20">
        <v>44</v>
      </c>
      <c r="K116" s="6">
        <f>+D116+F116+H116+J116</f>
        <v>0</v>
      </c>
      <c r="L116" s="6">
        <f>+D116</f>
        <v>0</v>
      </c>
      <c r="N116" s="6">
        <f>+H116</f>
        <v>0</v>
      </c>
      <c r="O116" s="6">
        <f>+F116</f>
        <v>0</v>
      </c>
    </row>
    <row r="117" spans="1:15" ht="15">
      <c r="A117" s="3" t="s">
        <v>329</v>
      </c>
      <c r="B117" t="s">
        <v>1</v>
      </c>
      <c r="E117" s="20">
        <v>58</v>
      </c>
      <c r="G117" s="20">
        <v>55</v>
      </c>
      <c r="K117" s="6">
        <f>+D117+F117+H117+J117</f>
        <v>0</v>
      </c>
      <c r="L117" s="6">
        <f>+D117</f>
        <v>0</v>
      </c>
      <c r="N117" s="6">
        <f>+H117</f>
        <v>0</v>
      </c>
      <c r="O117" s="6">
        <f>+F117</f>
        <v>0</v>
      </c>
    </row>
    <row r="118" spans="1:15" ht="15">
      <c r="A118" s="3" t="s">
        <v>330</v>
      </c>
      <c r="B118" t="s">
        <v>10</v>
      </c>
      <c r="E118" s="20" t="s">
        <v>367</v>
      </c>
      <c r="G118" s="20">
        <v>60</v>
      </c>
      <c r="K118" s="6">
        <f>+D118+F118+H118+J118</f>
        <v>0</v>
      </c>
      <c r="L118" s="6">
        <f>+D118</f>
        <v>0</v>
      </c>
      <c r="N118" s="6">
        <f>+H118</f>
        <v>0</v>
      </c>
      <c r="O118" s="6">
        <f>+F118</f>
        <v>0</v>
      </c>
    </row>
    <row r="119" spans="1:15" ht="15">
      <c r="A119" s="3" t="s">
        <v>331</v>
      </c>
      <c r="B119" t="s">
        <v>14</v>
      </c>
      <c r="E119" s="20" t="s">
        <v>367</v>
      </c>
      <c r="K119" s="6">
        <f>+D119+F119+H119+J119</f>
        <v>0</v>
      </c>
      <c r="L119" s="6">
        <f>+D119</f>
        <v>0</v>
      </c>
      <c r="N119" s="6">
        <f>+H119</f>
        <v>0</v>
      </c>
      <c r="O119" s="6">
        <f>+F119</f>
        <v>0</v>
      </c>
    </row>
    <row r="120" spans="1:15" ht="15">
      <c r="A120" s="29" t="s">
        <v>250</v>
      </c>
      <c r="B120" t="s">
        <v>1</v>
      </c>
      <c r="C120" s="20" t="s">
        <v>7</v>
      </c>
      <c r="K120" s="6">
        <f>+D120+F120+H120+J120</f>
        <v>0</v>
      </c>
      <c r="L120" s="6">
        <f>+D120</f>
        <v>0</v>
      </c>
      <c r="N120" s="6">
        <f>+H120</f>
        <v>0</v>
      </c>
      <c r="O120" s="6">
        <f>+F120</f>
        <v>0</v>
      </c>
    </row>
    <row r="121" spans="1:15" ht="15">
      <c r="A121" s="3" t="s">
        <v>332</v>
      </c>
      <c r="B121" t="s">
        <v>1</v>
      </c>
      <c r="E121" s="20">
        <v>32</v>
      </c>
      <c r="I121" s="7"/>
      <c r="K121" s="6">
        <f>+D121+F121+H121+J121</f>
        <v>0</v>
      </c>
      <c r="L121" s="6">
        <f>+D121</f>
        <v>0</v>
      </c>
      <c r="N121" s="6">
        <f>+H121</f>
        <v>0</v>
      </c>
      <c r="O121" s="6">
        <f>+F121</f>
        <v>0</v>
      </c>
    </row>
    <row r="122" spans="1:15" ht="15">
      <c r="A122" s="29" t="s">
        <v>270</v>
      </c>
      <c r="B122" t="s">
        <v>18</v>
      </c>
      <c r="C122" s="20" t="s">
        <v>7</v>
      </c>
      <c r="K122" s="6">
        <f>+D122+F122+H122+J122</f>
        <v>0</v>
      </c>
      <c r="L122" s="6">
        <f>+D122</f>
        <v>0</v>
      </c>
      <c r="N122" s="6">
        <f>+H122</f>
        <v>0</v>
      </c>
      <c r="O122" s="6">
        <f>+F122</f>
        <v>0</v>
      </c>
    </row>
    <row r="123" spans="1:15" ht="15">
      <c r="A123" s="29" t="s">
        <v>206</v>
      </c>
      <c r="B123" t="s">
        <v>10</v>
      </c>
      <c r="C123" s="20" t="s">
        <v>7</v>
      </c>
      <c r="G123" s="7"/>
      <c r="I123" s="7"/>
      <c r="K123" s="6">
        <f>+D123+F123+H123+J123</f>
        <v>0</v>
      </c>
      <c r="L123" s="6">
        <f>+D123</f>
        <v>0</v>
      </c>
      <c r="N123" s="6">
        <f>+H123</f>
        <v>0</v>
      </c>
      <c r="O123" s="6">
        <f>+F123</f>
        <v>0</v>
      </c>
    </row>
    <row r="124" spans="1:15" ht="15">
      <c r="A124" s="29" t="s">
        <v>268</v>
      </c>
      <c r="B124" t="s">
        <v>18</v>
      </c>
      <c r="C124" s="20" t="s">
        <v>7</v>
      </c>
      <c r="E124" s="20">
        <v>52</v>
      </c>
      <c r="G124" s="20" t="s">
        <v>367</v>
      </c>
      <c r="K124" s="6">
        <f>+D124+F124+H124+J124</f>
        <v>0</v>
      </c>
      <c r="L124" s="6">
        <f>+D124</f>
        <v>0</v>
      </c>
      <c r="N124" s="6">
        <f>+H124</f>
        <v>0</v>
      </c>
      <c r="O124" s="6">
        <f>+F124</f>
        <v>0</v>
      </c>
    </row>
    <row r="125" spans="1:15" ht="15">
      <c r="A125" s="29" t="s">
        <v>257</v>
      </c>
      <c r="B125" t="s">
        <v>132</v>
      </c>
      <c r="C125" s="20" t="s">
        <v>7</v>
      </c>
      <c r="I125" s="7"/>
      <c r="K125" s="6">
        <f>+D125+F125+H125+J125</f>
        <v>0</v>
      </c>
      <c r="L125" s="6">
        <f>+D125</f>
        <v>0</v>
      </c>
      <c r="N125" s="6">
        <f>+H125</f>
        <v>0</v>
      </c>
      <c r="O125" s="6">
        <f>+F125</f>
        <v>0</v>
      </c>
    </row>
    <row r="126" spans="1:15" ht="15">
      <c r="A126" s="29" t="s">
        <v>266</v>
      </c>
      <c r="B126" t="s">
        <v>18</v>
      </c>
      <c r="C126" s="20" t="s">
        <v>7</v>
      </c>
      <c r="G126" s="7"/>
      <c r="I126" s="7"/>
      <c r="K126" s="6">
        <f>+D126+F126+H126+J126</f>
        <v>0</v>
      </c>
      <c r="L126" s="6">
        <f>+D126</f>
        <v>0</v>
      </c>
      <c r="N126" s="6">
        <f>+H126</f>
        <v>0</v>
      </c>
      <c r="O126" s="6">
        <f>+F126</f>
        <v>0</v>
      </c>
    </row>
    <row r="127" spans="1:15" ht="15">
      <c r="A127" s="29" t="s">
        <v>216</v>
      </c>
      <c r="B127" t="s">
        <v>16</v>
      </c>
      <c r="C127" s="6" t="s">
        <v>19</v>
      </c>
      <c r="K127" s="6">
        <f>+D127+F127+H127+J127</f>
        <v>0</v>
      </c>
      <c r="L127" s="6">
        <f>+D127</f>
        <v>0</v>
      </c>
      <c r="N127" s="6">
        <f>+H127</f>
        <v>0</v>
      </c>
      <c r="O127" s="6">
        <f>+F127</f>
        <v>0</v>
      </c>
    </row>
    <row r="128" spans="1:15" ht="15">
      <c r="A128" s="27" t="s">
        <v>265</v>
      </c>
      <c r="B128" t="s">
        <v>3</v>
      </c>
      <c r="C128" s="20" t="s">
        <v>7</v>
      </c>
      <c r="K128" s="6">
        <f>+D128+F128+H128+J128</f>
        <v>0</v>
      </c>
      <c r="L128" s="6">
        <f>+D128</f>
        <v>0</v>
      </c>
      <c r="N128" s="6">
        <f>+H128</f>
        <v>0</v>
      </c>
      <c r="O128" s="6">
        <f>+F128</f>
        <v>0</v>
      </c>
    </row>
    <row r="129" spans="1:15" ht="15">
      <c r="A129" s="29" t="s">
        <v>263</v>
      </c>
      <c r="B129" t="s">
        <v>9</v>
      </c>
      <c r="C129" s="20" t="s">
        <v>7</v>
      </c>
      <c r="K129" s="6">
        <f>+D129+F129+H129+J129</f>
        <v>0</v>
      </c>
      <c r="L129" s="6">
        <f>+D129</f>
        <v>0</v>
      </c>
      <c r="N129" s="6">
        <f>+H129</f>
        <v>0</v>
      </c>
      <c r="O129" s="6">
        <f>+F129</f>
        <v>0</v>
      </c>
    </row>
    <row r="130" spans="1:15" ht="15">
      <c r="A130" s="3" t="s">
        <v>335</v>
      </c>
      <c r="B130" t="s">
        <v>132</v>
      </c>
      <c r="E130" s="20">
        <v>61</v>
      </c>
      <c r="G130" s="20">
        <v>62</v>
      </c>
      <c r="K130" s="6">
        <f>+D130+F130+H130+J130</f>
        <v>0</v>
      </c>
      <c r="L130" s="6">
        <f>+D130</f>
        <v>0</v>
      </c>
      <c r="N130" s="6">
        <f>+H130</f>
        <v>0</v>
      </c>
      <c r="O130" s="6">
        <f>+F130</f>
        <v>0</v>
      </c>
    </row>
    <row r="131" spans="1:15" ht="15">
      <c r="A131" s="29" t="s">
        <v>231</v>
      </c>
      <c r="B131" t="s">
        <v>14</v>
      </c>
      <c r="C131" s="20">
        <v>36</v>
      </c>
      <c r="G131" s="7"/>
      <c r="I131" s="7"/>
      <c r="K131" s="6">
        <f>+D131+F131+H131+J131</f>
        <v>0</v>
      </c>
      <c r="L131" s="6">
        <f>+D131</f>
        <v>0</v>
      </c>
      <c r="N131" s="6">
        <f>+H131</f>
        <v>0</v>
      </c>
      <c r="O131" s="6">
        <f>+F131</f>
        <v>0</v>
      </c>
    </row>
    <row r="132" spans="1:15" ht="15">
      <c r="A132" s="3" t="s">
        <v>336</v>
      </c>
      <c r="B132" t="s">
        <v>8</v>
      </c>
      <c r="E132" s="20" t="s">
        <v>366</v>
      </c>
      <c r="G132" s="20">
        <v>53</v>
      </c>
      <c r="K132" s="6">
        <f>+D132+F132+H132+J132</f>
        <v>0</v>
      </c>
      <c r="L132" s="6">
        <f>+D132</f>
        <v>0</v>
      </c>
      <c r="N132" s="6">
        <f>+H132</f>
        <v>0</v>
      </c>
      <c r="O132" s="6">
        <f>+F132</f>
        <v>0</v>
      </c>
    </row>
    <row r="133" spans="1:15" ht="15">
      <c r="A133" s="3" t="s">
        <v>337</v>
      </c>
      <c r="B133" t="s">
        <v>10</v>
      </c>
      <c r="E133" s="20">
        <v>48</v>
      </c>
      <c r="G133" s="20">
        <v>51</v>
      </c>
      <c r="K133" s="6">
        <f>+D133+F133+H133+J133</f>
        <v>0</v>
      </c>
      <c r="L133" s="6">
        <f>+D133</f>
        <v>0</v>
      </c>
      <c r="N133" s="6">
        <f>+H133</f>
        <v>0</v>
      </c>
      <c r="O133" s="6">
        <f>+F133</f>
        <v>0</v>
      </c>
    </row>
    <row r="134" spans="1:15" ht="15">
      <c r="A134" s="29" t="s">
        <v>391</v>
      </c>
      <c r="B134" t="s">
        <v>13</v>
      </c>
      <c r="G134" s="20">
        <v>40</v>
      </c>
      <c r="K134" s="6">
        <f>+D134+F134+H134+J134</f>
        <v>0</v>
      </c>
      <c r="L134" s="6">
        <f>+D134</f>
        <v>0</v>
      </c>
      <c r="N134" s="6">
        <f>+H134</f>
        <v>0</v>
      </c>
      <c r="O134" s="6">
        <f>+F134</f>
        <v>0</v>
      </c>
    </row>
    <row r="135" spans="1:15" ht="15">
      <c r="A135" s="27" t="s">
        <v>389</v>
      </c>
      <c r="B135" t="s">
        <v>5</v>
      </c>
      <c r="G135" s="20">
        <v>38</v>
      </c>
      <c r="K135" s="6">
        <f>+D135+F135+H135+J135</f>
        <v>0</v>
      </c>
      <c r="L135" s="6">
        <f>+D135</f>
        <v>0</v>
      </c>
      <c r="N135" s="6">
        <f>+H135</f>
        <v>0</v>
      </c>
      <c r="O135" s="6">
        <f>+F135</f>
        <v>0</v>
      </c>
    </row>
    <row r="136" spans="1:15" ht="15">
      <c r="A136" s="29" t="s">
        <v>232</v>
      </c>
      <c r="B136" t="s">
        <v>9</v>
      </c>
      <c r="C136" s="20">
        <v>32</v>
      </c>
      <c r="K136" s="6">
        <f>+D136+F136+H136+J136</f>
        <v>0</v>
      </c>
      <c r="L136" s="6">
        <f>+D136</f>
        <v>0</v>
      </c>
      <c r="N136" s="6">
        <f>+H136</f>
        <v>0</v>
      </c>
      <c r="O136" s="6">
        <f>+F136</f>
        <v>0</v>
      </c>
    </row>
    <row r="137" spans="1:15" ht="15">
      <c r="A137" s="3" t="s">
        <v>340</v>
      </c>
      <c r="B137" t="s">
        <v>11</v>
      </c>
      <c r="E137" s="20">
        <v>54</v>
      </c>
      <c r="G137" s="20">
        <v>46</v>
      </c>
      <c r="K137" s="6">
        <f>+D137+F137+H137+J137</f>
        <v>0</v>
      </c>
      <c r="L137" s="6">
        <f>+D137</f>
        <v>0</v>
      </c>
      <c r="N137" s="6">
        <f>+H137</f>
        <v>0</v>
      </c>
      <c r="O137" s="6">
        <f>+F137</f>
        <v>0</v>
      </c>
    </row>
    <row r="138" spans="1:15" ht="15">
      <c r="A138" s="3" t="s">
        <v>342</v>
      </c>
      <c r="B138" t="s">
        <v>12</v>
      </c>
      <c r="E138" s="20">
        <v>51</v>
      </c>
      <c r="G138" s="20">
        <v>58</v>
      </c>
      <c r="K138" s="6">
        <f>+D138+F138+H138+J138</f>
        <v>0</v>
      </c>
      <c r="L138" s="6">
        <f>+D138</f>
        <v>0</v>
      </c>
      <c r="N138" s="6">
        <f>+H138</f>
        <v>0</v>
      </c>
      <c r="O138" s="6">
        <f>+F138</f>
        <v>0</v>
      </c>
    </row>
    <row r="139" spans="1:15" ht="15">
      <c r="A139" s="29" t="s">
        <v>240</v>
      </c>
      <c r="B139" t="s">
        <v>10</v>
      </c>
      <c r="C139" s="20">
        <v>46</v>
      </c>
      <c r="G139" s="7"/>
      <c r="I139" s="7"/>
      <c r="K139" s="6">
        <f>+D139+F139+H139+J139</f>
        <v>0</v>
      </c>
      <c r="L139" s="6">
        <f>+D139</f>
        <v>0</v>
      </c>
      <c r="N139" s="6">
        <f>+H139</f>
        <v>0</v>
      </c>
      <c r="O139" s="6">
        <f>+F139</f>
        <v>0</v>
      </c>
    </row>
    <row r="140" spans="1:15" ht="15">
      <c r="A140" s="3" t="s">
        <v>343</v>
      </c>
      <c r="B140" t="s">
        <v>10</v>
      </c>
      <c r="E140" s="20">
        <v>50</v>
      </c>
      <c r="K140" s="6">
        <f>+D140+F140+H140+J140</f>
        <v>0</v>
      </c>
      <c r="L140" s="6">
        <f>+D140</f>
        <v>0</v>
      </c>
      <c r="N140" s="6">
        <f>+H140</f>
        <v>0</v>
      </c>
      <c r="O140" s="6">
        <f>+F140</f>
        <v>0</v>
      </c>
    </row>
    <row r="141" spans="1:15" ht="15">
      <c r="A141" s="3" t="s">
        <v>345</v>
      </c>
      <c r="B141" t="s">
        <v>9</v>
      </c>
      <c r="E141" s="20">
        <v>44</v>
      </c>
      <c r="G141" s="20">
        <v>61</v>
      </c>
      <c r="K141" s="6">
        <f>+D141+F141+H141+J141</f>
        <v>0</v>
      </c>
      <c r="L141" s="6">
        <f>+D141</f>
        <v>0</v>
      </c>
      <c r="N141" s="6">
        <f>+H141</f>
        <v>0</v>
      </c>
      <c r="O141" s="6">
        <f>+F141</f>
        <v>0</v>
      </c>
    </row>
    <row r="142" spans="1:15" ht="15">
      <c r="A142" s="29" t="s">
        <v>238</v>
      </c>
      <c r="B142" t="s">
        <v>1</v>
      </c>
      <c r="C142" s="20" t="s">
        <v>7</v>
      </c>
      <c r="K142" s="6">
        <f>+D142+F142+H142+J142</f>
        <v>0</v>
      </c>
      <c r="L142" s="6">
        <f>+D142</f>
        <v>0</v>
      </c>
      <c r="N142" s="6">
        <f>+H142</f>
        <v>0</v>
      </c>
      <c r="O142" s="6">
        <f>+F142</f>
        <v>0</v>
      </c>
    </row>
    <row r="143" spans="1:15" ht="15">
      <c r="A143" s="29" t="s">
        <v>242</v>
      </c>
      <c r="B143" t="s">
        <v>10</v>
      </c>
      <c r="C143" s="20" t="s">
        <v>7</v>
      </c>
      <c r="K143" s="6">
        <f>+D143+F143+H143+J143</f>
        <v>0</v>
      </c>
      <c r="L143" s="6">
        <f>+D143</f>
        <v>0</v>
      </c>
      <c r="N143" s="6">
        <f>+H143</f>
        <v>0</v>
      </c>
      <c r="O143" s="6">
        <f>+F143</f>
        <v>0</v>
      </c>
    </row>
    <row r="144" spans="1:15" ht="15">
      <c r="A144" s="29" t="s">
        <v>225</v>
      </c>
      <c r="B144" t="s">
        <v>14</v>
      </c>
      <c r="C144" s="20">
        <v>40</v>
      </c>
      <c r="K144" s="6">
        <f>+D144+F144+H144+J144</f>
        <v>0</v>
      </c>
      <c r="L144" s="6">
        <f>+D144</f>
        <v>0</v>
      </c>
      <c r="N144" s="6">
        <f>+H144</f>
        <v>0</v>
      </c>
      <c r="O144" s="6">
        <f>+F144</f>
        <v>0</v>
      </c>
    </row>
    <row r="145" spans="1:15" ht="15">
      <c r="A145" s="3" t="s">
        <v>346</v>
      </c>
      <c r="B145" t="s">
        <v>8</v>
      </c>
      <c r="E145" s="20">
        <v>45</v>
      </c>
      <c r="G145" s="20">
        <v>39</v>
      </c>
      <c r="K145" s="6">
        <f>+D145+F145+H145+J145</f>
        <v>0</v>
      </c>
      <c r="L145" s="6">
        <f>+D145</f>
        <v>0</v>
      </c>
      <c r="N145" s="6">
        <f>+H145</f>
        <v>0</v>
      </c>
      <c r="O145" s="6">
        <f>+F145</f>
        <v>0</v>
      </c>
    </row>
    <row r="146" spans="1:15" ht="15">
      <c r="A146" s="29" t="s">
        <v>237</v>
      </c>
      <c r="B146" t="s">
        <v>8</v>
      </c>
      <c r="C146" s="20" t="s">
        <v>7</v>
      </c>
      <c r="K146" s="6">
        <f>+D146+F146+H146+J146</f>
        <v>0</v>
      </c>
      <c r="L146" s="6">
        <f>+D146</f>
        <v>0</v>
      </c>
      <c r="N146" s="6">
        <f>+H146</f>
        <v>0</v>
      </c>
      <c r="O146" s="6">
        <f>+F146</f>
        <v>0</v>
      </c>
    </row>
    <row r="147" spans="1:15" ht="15">
      <c r="A147" s="29" t="s">
        <v>274</v>
      </c>
      <c r="B147" t="s">
        <v>4</v>
      </c>
      <c r="C147" s="20" t="s">
        <v>7</v>
      </c>
      <c r="G147" s="7"/>
      <c r="I147" s="7"/>
      <c r="K147" s="6">
        <f>+D147+F147+H147+J147</f>
        <v>0</v>
      </c>
      <c r="L147" s="6">
        <f>+D147</f>
        <v>0</v>
      </c>
      <c r="N147" s="6">
        <f>+H147</f>
        <v>0</v>
      </c>
      <c r="O147" s="6">
        <f>+F147</f>
        <v>0</v>
      </c>
    </row>
    <row r="148" spans="1:15" ht="15">
      <c r="A148" s="29" t="s">
        <v>388</v>
      </c>
      <c r="B148" t="s">
        <v>13</v>
      </c>
      <c r="G148" s="20" t="s">
        <v>367</v>
      </c>
      <c r="K148" s="6">
        <f>+D148+F148+H148+J148</f>
        <v>0</v>
      </c>
      <c r="L148" s="6">
        <f>+D148</f>
        <v>0</v>
      </c>
      <c r="N148" s="6">
        <f>+H148</f>
        <v>0</v>
      </c>
      <c r="O148" s="6">
        <f>+F148</f>
        <v>0</v>
      </c>
    </row>
    <row r="149" spans="1:15" ht="15">
      <c r="A149" s="3" t="s">
        <v>348</v>
      </c>
      <c r="B149" t="s">
        <v>11</v>
      </c>
      <c r="E149" s="20">
        <v>37</v>
      </c>
      <c r="G149" s="20">
        <v>35</v>
      </c>
      <c r="K149" s="6">
        <f>+D149+F149+H149+J149</f>
        <v>0</v>
      </c>
      <c r="L149" s="6">
        <f>+D149</f>
        <v>0</v>
      </c>
      <c r="N149" s="6">
        <f>+H149</f>
        <v>0</v>
      </c>
      <c r="O149" s="6">
        <f>+F149</f>
        <v>0</v>
      </c>
    </row>
    <row r="150" spans="1:15" ht="15">
      <c r="A150" s="29" t="s">
        <v>218</v>
      </c>
      <c r="B150" t="s">
        <v>16</v>
      </c>
      <c r="C150" s="20" t="s">
        <v>7</v>
      </c>
      <c r="K150" s="6">
        <f>+D150+F150+H150+J150</f>
        <v>0</v>
      </c>
      <c r="L150" s="6">
        <f>+D150</f>
        <v>0</v>
      </c>
      <c r="N150" s="6">
        <f>+H150</f>
        <v>0</v>
      </c>
      <c r="O150" s="6">
        <f>+F150</f>
        <v>0</v>
      </c>
    </row>
    <row r="151" spans="1:15" ht="15">
      <c r="A151" s="3" t="s">
        <v>349</v>
      </c>
      <c r="B151" t="s">
        <v>4</v>
      </c>
      <c r="E151" s="20">
        <v>54</v>
      </c>
      <c r="G151" s="20">
        <v>42</v>
      </c>
      <c r="K151" s="6">
        <f>+D151+F151+H151+J151</f>
        <v>0</v>
      </c>
      <c r="L151" s="6">
        <f>+D151</f>
        <v>0</v>
      </c>
      <c r="N151" s="6">
        <f>+H151</f>
        <v>0</v>
      </c>
      <c r="O151" s="6">
        <f>+F151</f>
        <v>0</v>
      </c>
    </row>
    <row r="152" spans="1:15" ht="15">
      <c r="A152" s="27" t="s">
        <v>273</v>
      </c>
      <c r="B152" t="s">
        <v>2</v>
      </c>
      <c r="C152" s="20" t="s">
        <v>7</v>
      </c>
      <c r="K152" s="6">
        <f>+D152+F152+H152+J152</f>
        <v>0</v>
      </c>
      <c r="L152" s="6">
        <f>+D152</f>
        <v>0</v>
      </c>
      <c r="N152" s="6">
        <f>+H152</f>
        <v>0</v>
      </c>
      <c r="O152" s="6">
        <f>+F152</f>
        <v>0</v>
      </c>
    </row>
    <row r="153" spans="1:15" ht="15">
      <c r="A153" s="29" t="s">
        <v>259</v>
      </c>
      <c r="B153" t="s">
        <v>132</v>
      </c>
      <c r="C153" s="20">
        <v>31</v>
      </c>
      <c r="E153" s="20">
        <v>42</v>
      </c>
      <c r="G153" s="20">
        <v>43</v>
      </c>
      <c r="K153" s="6">
        <f>+D153+F153+H153+J153</f>
        <v>0</v>
      </c>
      <c r="L153" s="6">
        <f>+D153</f>
        <v>0</v>
      </c>
      <c r="N153" s="6">
        <f>+H153</f>
        <v>0</v>
      </c>
      <c r="O153" s="6">
        <f>+F153</f>
        <v>0</v>
      </c>
    </row>
  </sheetData>
  <sheetProtection/>
  <mergeCells count="4">
    <mergeCell ref="C1:D1"/>
    <mergeCell ref="G1:H1"/>
    <mergeCell ref="I1:J1"/>
    <mergeCell ref="E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6" width="7.140625" style="6" customWidth="1"/>
  </cols>
  <sheetData>
    <row r="1" spans="1:16" s="1" customFormat="1" ht="30.75" customHeight="1" thickBot="1">
      <c r="A1" s="26"/>
      <c r="C1" s="43" t="s">
        <v>181</v>
      </c>
      <c r="D1" s="45"/>
      <c r="E1" s="43" t="s">
        <v>180</v>
      </c>
      <c r="F1" s="44"/>
      <c r="G1" s="43" t="s">
        <v>368</v>
      </c>
      <c r="H1" s="44"/>
      <c r="I1" s="43" t="s">
        <v>396</v>
      </c>
      <c r="J1" s="44"/>
      <c r="K1" s="2" t="s">
        <v>0</v>
      </c>
      <c r="L1" s="2" t="s">
        <v>137</v>
      </c>
      <c r="M1" s="2" t="s">
        <v>138</v>
      </c>
      <c r="N1" s="2" t="s">
        <v>139</v>
      </c>
      <c r="O1" s="2" t="s">
        <v>351</v>
      </c>
      <c r="P1" s="2" t="s">
        <v>140</v>
      </c>
    </row>
    <row r="2" spans="1:13" ht="15.75" thickTop="1">
      <c r="A2" s="3" t="s">
        <v>44</v>
      </c>
      <c r="B2" t="s">
        <v>13</v>
      </c>
      <c r="C2" s="19">
        <v>5</v>
      </c>
      <c r="D2" s="5">
        <v>45</v>
      </c>
      <c r="E2" s="19">
        <v>2</v>
      </c>
      <c r="F2" s="5">
        <v>80</v>
      </c>
      <c r="G2" s="6">
        <v>9</v>
      </c>
      <c r="H2" s="5">
        <v>29</v>
      </c>
      <c r="I2" s="6">
        <v>2</v>
      </c>
      <c r="J2" s="5">
        <v>80</v>
      </c>
      <c r="K2" s="6">
        <f>+D2+F2+H2+J2</f>
        <v>234</v>
      </c>
      <c r="L2" s="6">
        <f>+F2+J2</f>
        <v>160</v>
      </c>
      <c r="M2" s="6">
        <f>+D2+H2</f>
        <v>74</v>
      </c>
    </row>
    <row r="3" spans="1:13" ht="15">
      <c r="A3" s="3" t="s">
        <v>41</v>
      </c>
      <c r="B3" t="s">
        <v>18</v>
      </c>
      <c r="C3" s="19">
        <v>4</v>
      </c>
      <c r="D3" s="5">
        <v>50</v>
      </c>
      <c r="E3" s="19">
        <v>3</v>
      </c>
      <c r="F3" s="5">
        <v>60</v>
      </c>
      <c r="G3" s="6">
        <v>10</v>
      </c>
      <c r="H3" s="5">
        <v>26</v>
      </c>
      <c r="I3" s="6">
        <v>3</v>
      </c>
      <c r="J3" s="5">
        <v>60</v>
      </c>
      <c r="K3" s="6">
        <f>+D3+F3+H3+J3</f>
        <v>196</v>
      </c>
      <c r="L3" s="6">
        <f>+F3+J3</f>
        <v>120</v>
      </c>
      <c r="M3" s="6">
        <f>+D3+H3</f>
        <v>76</v>
      </c>
    </row>
    <row r="4" spans="1:16" s="8" customFormat="1" ht="15">
      <c r="A4" s="3" t="s">
        <v>39</v>
      </c>
      <c r="B4" t="s">
        <v>13</v>
      </c>
      <c r="C4" s="19">
        <v>1</v>
      </c>
      <c r="D4" s="5">
        <v>100</v>
      </c>
      <c r="E4" s="4"/>
      <c r="F4" s="5"/>
      <c r="G4" s="6">
        <v>2</v>
      </c>
      <c r="H4" s="5">
        <v>80</v>
      </c>
      <c r="I4" s="6"/>
      <c r="J4" s="5"/>
      <c r="K4" s="6">
        <f>+D4+F4+H4+J4</f>
        <v>180</v>
      </c>
      <c r="L4" s="6">
        <f>+F4+J4</f>
        <v>0</v>
      </c>
      <c r="M4" s="6">
        <f>+D4+H4</f>
        <v>180</v>
      </c>
      <c r="N4" s="6"/>
      <c r="O4" s="6"/>
      <c r="P4" s="6"/>
    </row>
    <row r="5" spans="1:13" ht="15">
      <c r="A5" s="3" t="s">
        <v>40</v>
      </c>
      <c r="B5" t="s">
        <v>13</v>
      </c>
      <c r="C5" s="19">
        <v>2</v>
      </c>
      <c r="D5" s="5">
        <v>80</v>
      </c>
      <c r="E5" s="19">
        <v>25</v>
      </c>
      <c r="F5" s="5">
        <v>6</v>
      </c>
      <c r="G5" s="6">
        <v>3</v>
      </c>
      <c r="H5" s="5">
        <v>60</v>
      </c>
      <c r="I5" s="6">
        <v>13</v>
      </c>
      <c r="J5" s="5">
        <v>20</v>
      </c>
      <c r="K5" s="6">
        <f>+D5+F5+H5+J5</f>
        <v>166</v>
      </c>
      <c r="L5" s="6">
        <f>+F5+J5</f>
        <v>26</v>
      </c>
      <c r="M5" s="6">
        <f>+D5+H5</f>
        <v>140</v>
      </c>
    </row>
    <row r="6" spans="1:13" ht="15">
      <c r="A6" s="3" t="s">
        <v>46</v>
      </c>
      <c r="B6" t="s">
        <v>3</v>
      </c>
      <c r="C6" s="19">
        <v>21</v>
      </c>
      <c r="D6" s="5">
        <v>10</v>
      </c>
      <c r="E6" s="19">
        <v>11</v>
      </c>
      <c r="F6" s="5">
        <v>24</v>
      </c>
      <c r="G6" s="6">
        <v>16</v>
      </c>
      <c r="H6" s="5">
        <v>15</v>
      </c>
      <c r="I6" s="6">
        <v>1</v>
      </c>
      <c r="J6" s="5">
        <v>100</v>
      </c>
      <c r="K6" s="6">
        <f>+D6+F6+H6+J6</f>
        <v>149</v>
      </c>
      <c r="L6" s="6">
        <f>+F6+J6</f>
        <v>124</v>
      </c>
      <c r="M6" s="6">
        <f>+D6+H6</f>
        <v>25</v>
      </c>
    </row>
    <row r="7" spans="1:13" ht="15">
      <c r="A7" s="3" t="s">
        <v>53</v>
      </c>
      <c r="B7" t="s">
        <v>1</v>
      </c>
      <c r="C7" s="19">
        <v>8</v>
      </c>
      <c r="D7" s="5">
        <v>32</v>
      </c>
      <c r="E7" s="20">
        <v>35</v>
      </c>
      <c r="G7" s="6">
        <v>1</v>
      </c>
      <c r="H7" s="5">
        <v>100</v>
      </c>
      <c r="I7" s="20">
        <v>31</v>
      </c>
      <c r="K7" s="6">
        <f>+D7+F7+H7+J7</f>
        <v>132</v>
      </c>
      <c r="L7" s="6">
        <f>+F7+J7</f>
        <v>0</v>
      </c>
      <c r="M7" s="6">
        <f>+D7+H7</f>
        <v>132</v>
      </c>
    </row>
    <row r="8" spans="1:13" ht="15">
      <c r="A8" s="3" t="s">
        <v>74</v>
      </c>
      <c r="B8" t="s">
        <v>5</v>
      </c>
      <c r="C8" s="20">
        <v>32</v>
      </c>
      <c r="E8" s="19">
        <v>5</v>
      </c>
      <c r="F8" s="5">
        <v>45</v>
      </c>
      <c r="G8" s="6">
        <v>7</v>
      </c>
      <c r="H8" s="5">
        <v>36</v>
      </c>
      <c r="I8" s="6">
        <v>5</v>
      </c>
      <c r="J8" s="5">
        <v>45</v>
      </c>
      <c r="K8" s="6">
        <f>+D8+F8+H8+J8</f>
        <v>126</v>
      </c>
      <c r="L8" s="6">
        <f>+F8+J8</f>
        <v>90</v>
      </c>
      <c r="M8" s="6">
        <f>+D8+H8</f>
        <v>36</v>
      </c>
    </row>
    <row r="9" spans="1:13" ht="15">
      <c r="A9" s="3" t="s">
        <v>43</v>
      </c>
      <c r="B9" t="s">
        <v>14</v>
      </c>
      <c r="C9" s="19">
        <v>6</v>
      </c>
      <c r="D9" s="5">
        <v>40</v>
      </c>
      <c r="E9" s="19">
        <v>9</v>
      </c>
      <c r="F9" s="5">
        <v>29</v>
      </c>
      <c r="G9" s="6">
        <v>14</v>
      </c>
      <c r="H9" s="5">
        <v>18</v>
      </c>
      <c r="I9" s="6">
        <v>10</v>
      </c>
      <c r="J9" s="5">
        <v>26</v>
      </c>
      <c r="K9" s="6">
        <f>+D9+F9+H9+J9</f>
        <v>113</v>
      </c>
      <c r="L9" s="6">
        <f>+F9+J9</f>
        <v>55</v>
      </c>
      <c r="M9" s="6">
        <f>+D9+H9</f>
        <v>58</v>
      </c>
    </row>
    <row r="10" spans="1:13" ht="15">
      <c r="A10" s="3" t="s">
        <v>48</v>
      </c>
      <c r="B10" t="s">
        <v>5</v>
      </c>
      <c r="C10" s="19">
        <v>10</v>
      </c>
      <c r="D10" s="5">
        <v>26</v>
      </c>
      <c r="E10" s="19">
        <v>15</v>
      </c>
      <c r="F10" s="5">
        <v>16</v>
      </c>
      <c r="G10" s="6">
        <v>4</v>
      </c>
      <c r="H10" s="5">
        <v>50</v>
      </c>
      <c r="I10" s="6">
        <v>16</v>
      </c>
      <c r="J10" s="5">
        <v>15</v>
      </c>
      <c r="K10" s="6">
        <f>+D10+F10+H10+J10</f>
        <v>107</v>
      </c>
      <c r="L10" s="6">
        <f>+F10+J10</f>
        <v>31</v>
      </c>
      <c r="M10" s="6">
        <f>+D10+H10</f>
        <v>76</v>
      </c>
    </row>
    <row r="11" spans="1:13" ht="15">
      <c r="A11" t="s">
        <v>142</v>
      </c>
      <c r="B11" t="s">
        <v>5</v>
      </c>
      <c r="E11" s="19">
        <v>1</v>
      </c>
      <c r="F11" s="5">
        <v>100</v>
      </c>
      <c r="G11" s="6" t="s">
        <v>19</v>
      </c>
      <c r="I11" s="20" t="s">
        <v>7</v>
      </c>
      <c r="K11" s="6">
        <f>+D11+F11+H11+J11</f>
        <v>100</v>
      </c>
      <c r="L11" s="6">
        <f>+F11+J11</f>
        <v>100</v>
      </c>
      <c r="M11" s="6">
        <f>+D11+H11</f>
        <v>0</v>
      </c>
    </row>
    <row r="12" spans="1:13" ht="15">
      <c r="A12" s="3" t="s">
        <v>57</v>
      </c>
      <c r="B12" t="s">
        <v>11</v>
      </c>
      <c r="C12" s="19">
        <v>18</v>
      </c>
      <c r="D12" s="5">
        <v>13</v>
      </c>
      <c r="E12" s="19">
        <v>6</v>
      </c>
      <c r="F12" s="5">
        <v>40</v>
      </c>
      <c r="G12" s="20" t="s">
        <v>7</v>
      </c>
      <c r="I12" s="6">
        <v>8</v>
      </c>
      <c r="J12" s="5">
        <v>32</v>
      </c>
      <c r="K12" s="6">
        <f>+D12+F12+H12+J12</f>
        <v>85</v>
      </c>
      <c r="L12" s="6">
        <f>+F12+J12</f>
        <v>72</v>
      </c>
      <c r="M12" s="6">
        <f>+D12+H12</f>
        <v>13</v>
      </c>
    </row>
    <row r="13" spans="1:13" ht="15">
      <c r="A13" s="3" t="s">
        <v>73</v>
      </c>
      <c r="B13" t="s">
        <v>2</v>
      </c>
      <c r="C13" s="20">
        <v>35</v>
      </c>
      <c r="E13" s="19">
        <v>11</v>
      </c>
      <c r="F13" s="5">
        <v>24</v>
      </c>
      <c r="G13" s="6" t="s">
        <v>19</v>
      </c>
      <c r="I13" s="6">
        <v>4</v>
      </c>
      <c r="J13" s="5">
        <v>50</v>
      </c>
      <c r="K13" s="6">
        <f>+D13+F13+H13+J13</f>
        <v>74</v>
      </c>
      <c r="L13" s="6">
        <f>+F13+J13</f>
        <v>74</v>
      </c>
      <c r="M13" s="6">
        <f>+D13+H13</f>
        <v>0</v>
      </c>
    </row>
    <row r="14" spans="1:13" ht="15">
      <c r="A14" s="3" t="s">
        <v>62</v>
      </c>
      <c r="B14" t="s">
        <v>1</v>
      </c>
      <c r="C14" s="19">
        <v>9</v>
      </c>
      <c r="D14" s="5">
        <v>29</v>
      </c>
      <c r="E14" s="19">
        <v>14</v>
      </c>
      <c r="F14" s="5">
        <v>18</v>
      </c>
      <c r="G14" s="6">
        <v>11</v>
      </c>
      <c r="H14" s="5">
        <v>24</v>
      </c>
      <c r="I14" s="6" t="s">
        <v>19</v>
      </c>
      <c r="K14" s="6">
        <f>+D14+F14+H14+J14</f>
        <v>71</v>
      </c>
      <c r="L14" s="6">
        <f>+F14+J14</f>
        <v>18</v>
      </c>
      <c r="M14" s="6">
        <f>+D14+H14</f>
        <v>53</v>
      </c>
    </row>
    <row r="15" spans="1:13" ht="15">
      <c r="A15" s="3" t="s">
        <v>49</v>
      </c>
      <c r="B15" t="s">
        <v>10</v>
      </c>
      <c r="C15" s="19">
        <v>11</v>
      </c>
      <c r="D15" s="5">
        <v>24</v>
      </c>
      <c r="E15" s="20">
        <v>54</v>
      </c>
      <c r="G15" s="6">
        <v>5</v>
      </c>
      <c r="H15" s="5">
        <v>45</v>
      </c>
      <c r="I15" s="20">
        <v>45</v>
      </c>
      <c r="K15" s="6">
        <f>+D15+F15+H15+J15</f>
        <v>69</v>
      </c>
      <c r="L15" s="6">
        <f>+F15+J15</f>
        <v>0</v>
      </c>
      <c r="M15" s="6">
        <f>+D15+H15</f>
        <v>69</v>
      </c>
    </row>
    <row r="16" spans="1:13" ht="15">
      <c r="A16" s="3" t="s">
        <v>42</v>
      </c>
      <c r="B16" t="s">
        <v>10</v>
      </c>
      <c r="C16" s="19">
        <v>3</v>
      </c>
      <c r="D16" s="5">
        <v>60</v>
      </c>
      <c r="E16" s="19" t="s">
        <v>19</v>
      </c>
      <c r="G16" s="6" t="s">
        <v>19</v>
      </c>
      <c r="I16" s="20" t="s">
        <v>7</v>
      </c>
      <c r="K16" s="6">
        <f>+D16+F16+H16+J16</f>
        <v>60</v>
      </c>
      <c r="L16" s="6">
        <f>+F16+J16</f>
        <v>0</v>
      </c>
      <c r="M16" s="6">
        <f>+D16+H16</f>
        <v>60</v>
      </c>
    </row>
    <row r="17" spans="1:13" ht="15">
      <c r="A17" s="3" t="s">
        <v>97</v>
      </c>
      <c r="B17" t="s">
        <v>4</v>
      </c>
      <c r="C17" s="20">
        <v>53</v>
      </c>
      <c r="E17" s="19">
        <v>7</v>
      </c>
      <c r="F17" s="5">
        <v>36</v>
      </c>
      <c r="G17" s="20">
        <v>45</v>
      </c>
      <c r="I17" s="6">
        <v>12</v>
      </c>
      <c r="J17" s="5">
        <v>22</v>
      </c>
      <c r="K17" s="6">
        <f>+D17+F17+H17+J17</f>
        <v>58</v>
      </c>
      <c r="L17" s="6">
        <f>+F17+J17</f>
        <v>58</v>
      </c>
      <c r="M17" s="6">
        <f>+D17+H17</f>
        <v>0</v>
      </c>
    </row>
    <row r="18" spans="1:13" ht="15">
      <c r="A18" s="3" t="s">
        <v>52</v>
      </c>
      <c r="B18" t="s">
        <v>5</v>
      </c>
      <c r="C18" s="19">
        <v>15</v>
      </c>
      <c r="D18" s="5">
        <v>16</v>
      </c>
      <c r="E18" s="19">
        <v>8</v>
      </c>
      <c r="F18" s="5">
        <v>32</v>
      </c>
      <c r="G18" s="6">
        <v>23</v>
      </c>
      <c r="H18" s="5">
        <v>8</v>
      </c>
      <c r="I18" s="20" t="s">
        <v>7</v>
      </c>
      <c r="K18" s="6">
        <f>+D18+F18+H18+J18</f>
        <v>56</v>
      </c>
      <c r="L18" s="6">
        <f>+F18+J18</f>
        <v>32</v>
      </c>
      <c r="M18" s="6">
        <f>+D18+H18</f>
        <v>24</v>
      </c>
    </row>
    <row r="19" spans="1:13" ht="15">
      <c r="A19" s="3" t="s">
        <v>56</v>
      </c>
      <c r="B19" t="s">
        <v>11</v>
      </c>
      <c r="C19" s="19">
        <v>12</v>
      </c>
      <c r="D19" s="5">
        <v>22</v>
      </c>
      <c r="E19" s="4"/>
      <c r="G19" s="6">
        <v>8</v>
      </c>
      <c r="H19" s="5">
        <v>32</v>
      </c>
      <c r="I19" s="20" t="s">
        <v>7</v>
      </c>
      <c r="K19" s="6">
        <f>+D19+F19+H19+J19</f>
        <v>54</v>
      </c>
      <c r="L19" s="6">
        <f>+F19+J19</f>
        <v>0</v>
      </c>
      <c r="M19" s="6">
        <f>+D19+H19</f>
        <v>54</v>
      </c>
    </row>
    <row r="20" spans="1:13" ht="15">
      <c r="A20" s="3" t="s">
        <v>50</v>
      </c>
      <c r="B20" t="s">
        <v>3</v>
      </c>
      <c r="C20" s="19">
        <v>16</v>
      </c>
      <c r="D20" s="5">
        <v>15</v>
      </c>
      <c r="E20" s="19">
        <v>13</v>
      </c>
      <c r="F20" s="5">
        <v>20</v>
      </c>
      <c r="G20" s="6">
        <v>21</v>
      </c>
      <c r="H20" s="5">
        <v>10</v>
      </c>
      <c r="I20" s="6">
        <v>24</v>
      </c>
      <c r="J20" s="5">
        <v>7</v>
      </c>
      <c r="K20" s="6">
        <f>+D20+F20+H20+J20</f>
        <v>52</v>
      </c>
      <c r="L20" s="6">
        <f>+F20+J20</f>
        <v>27</v>
      </c>
      <c r="M20" s="6">
        <f>+D20+H20</f>
        <v>25</v>
      </c>
    </row>
    <row r="21" spans="1:13" ht="15">
      <c r="A21" s="3" t="s">
        <v>75</v>
      </c>
      <c r="B21" t="s">
        <v>9</v>
      </c>
      <c r="C21" s="19">
        <v>13</v>
      </c>
      <c r="D21" s="5">
        <v>20</v>
      </c>
      <c r="E21" s="19">
        <v>16</v>
      </c>
      <c r="F21" s="5">
        <v>15</v>
      </c>
      <c r="G21" s="20">
        <v>33</v>
      </c>
      <c r="I21" s="6">
        <v>15</v>
      </c>
      <c r="J21" s="5">
        <v>16</v>
      </c>
      <c r="K21" s="6">
        <f>+D21+F21+H21+J21</f>
        <v>51</v>
      </c>
      <c r="L21" s="6">
        <f>+F21+J21</f>
        <v>31</v>
      </c>
      <c r="M21" s="6">
        <f>+D21+H21</f>
        <v>20</v>
      </c>
    </row>
    <row r="22" spans="1:13" ht="15">
      <c r="A22" s="3" t="s">
        <v>146</v>
      </c>
      <c r="B22" t="s">
        <v>13</v>
      </c>
      <c r="C22" s="6"/>
      <c r="E22" s="19">
        <v>10</v>
      </c>
      <c r="F22" s="5">
        <v>26</v>
      </c>
      <c r="G22" s="7"/>
      <c r="I22" s="6">
        <v>11</v>
      </c>
      <c r="J22" s="5">
        <v>24</v>
      </c>
      <c r="K22" s="6">
        <f>+D22+F22+H22+J22</f>
        <v>50</v>
      </c>
      <c r="L22" s="6">
        <f>+F22+J22</f>
        <v>50</v>
      </c>
      <c r="M22" s="6">
        <f>+D22+H22</f>
        <v>0</v>
      </c>
    </row>
    <row r="23" spans="1:13" ht="15">
      <c r="A23" s="3" t="s">
        <v>107</v>
      </c>
      <c r="B23" t="s">
        <v>1</v>
      </c>
      <c r="C23" s="20" t="s">
        <v>7</v>
      </c>
      <c r="E23" s="19">
        <v>21</v>
      </c>
      <c r="F23" s="5">
        <v>10</v>
      </c>
      <c r="G23" s="20">
        <v>41</v>
      </c>
      <c r="I23" s="6">
        <v>6</v>
      </c>
      <c r="J23" s="5">
        <v>40</v>
      </c>
      <c r="K23" s="6">
        <f>+D23+F23+H23+J23</f>
        <v>50</v>
      </c>
      <c r="L23" s="6">
        <f>+F23+J23</f>
        <v>50</v>
      </c>
      <c r="M23" s="6">
        <f>+D23+H23</f>
        <v>0</v>
      </c>
    </row>
    <row r="24" spans="1:13" ht="15">
      <c r="A24" s="3" t="s">
        <v>89</v>
      </c>
      <c r="B24" t="s">
        <v>13</v>
      </c>
      <c r="C24" s="20">
        <v>39</v>
      </c>
      <c r="E24" s="19">
        <v>4</v>
      </c>
      <c r="F24" s="5">
        <v>50</v>
      </c>
      <c r="G24" s="6" t="s">
        <v>19</v>
      </c>
      <c r="I24" s="6" t="s">
        <v>19</v>
      </c>
      <c r="K24" s="6">
        <f>+D24+F24+H24+J24</f>
        <v>50</v>
      </c>
      <c r="L24" s="6">
        <f>+F24+J24</f>
        <v>50</v>
      </c>
      <c r="M24" s="6">
        <f>+D24+H24</f>
        <v>0</v>
      </c>
    </row>
    <row r="25" spans="1:13" ht="15">
      <c r="A25" s="3" t="s">
        <v>72</v>
      </c>
      <c r="B25" t="s">
        <v>13</v>
      </c>
      <c r="C25" s="19">
        <v>14</v>
      </c>
      <c r="D25" s="5">
        <v>18</v>
      </c>
      <c r="E25" s="19">
        <v>22</v>
      </c>
      <c r="F25" s="5">
        <v>9</v>
      </c>
      <c r="G25" s="6">
        <v>17</v>
      </c>
      <c r="H25" s="5">
        <v>14</v>
      </c>
      <c r="I25" s="20">
        <v>39</v>
      </c>
      <c r="K25" s="6">
        <f>+D25+F25+H25+J25</f>
        <v>41</v>
      </c>
      <c r="L25" s="6">
        <f>+F25+J25</f>
        <v>9</v>
      </c>
      <c r="M25" s="6">
        <f>+D25+H25</f>
        <v>32</v>
      </c>
    </row>
    <row r="26" spans="1:13" ht="15">
      <c r="A26" s="3" t="s">
        <v>148</v>
      </c>
      <c r="B26" t="s">
        <v>3</v>
      </c>
      <c r="E26" s="19">
        <v>27</v>
      </c>
      <c r="F26" s="5">
        <v>4</v>
      </c>
      <c r="G26" s="7"/>
      <c r="I26" s="6">
        <v>7</v>
      </c>
      <c r="J26" s="5">
        <v>36</v>
      </c>
      <c r="K26" s="6">
        <f>+D26+F26+H26+J26</f>
        <v>40</v>
      </c>
      <c r="L26" s="6">
        <f>+F26+J26</f>
        <v>40</v>
      </c>
      <c r="M26" s="6">
        <f>+D26+H26</f>
        <v>0</v>
      </c>
    </row>
    <row r="27" spans="1:13" ht="15">
      <c r="A27" s="3" t="s">
        <v>54</v>
      </c>
      <c r="B27" t="s">
        <v>5</v>
      </c>
      <c r="C27" s="19" t="s">
        <v>19</v>
      </c>
      <c r="E27" s="4"/>
      <c r="G27" s="6">
        <v>6</v>
      </c>
      <c r="H27" s="5">
        <v>40</v>
      </c>
      <c r="K27" s="6">
        <f>+D27+F27+H27+J27</f>
        <v>40</v>
      </c>
      <c r="L27" s="6">
        <f>+F27+J27</f>
        <v>0</v>
      </c>
      <c r="M27" s="6">
        <f>+D27+H27</f>
        <v>40</v>
      </c>
    </row>
    <row r="28" spans="1:13" ht="15">
      <c r="A28" s="3" t="s">
        <v>45</v>
      </c>
      <c r="B28" t="s">
        <v>5</v>
      </c>
      <c r="C28" s="19">
        <v>7</v>
      </c>
      <c r="D28" s="5">
        <v>36</v>
      </c>
      <c r="E28" s="7"/>
      <c r="K28" s="6">
        <f>+D28+F28+H28+J28</f>
        <v>36</v>
      </c>
      <c r="L28" s="6">
        <f>+F28+J28</f>
        <v>0</v>
      </c>
      <c r="M28" s="6">
        <f>+D28+H28</f>
        <v>36</v>
      </c>
    </row>
    <row r="29" spans="1:13" ht="15">
      <c r="A29" s="3" t="s">
        <v>61</v>
      </c>
      <c r="B29" t="s">
        <v>10</v>
      </c>
      <c r="C29" s="19">
        <v>26</v>
      </c>
      <c r="D29" s="5">
        <v>5</v>
      </c>
      <c r="E29" s="19">
        <v>19</v>
      </c>
      <c r="F29" s="5">
        <v>12</v>
      </c>
      <c r="G29" s="20">
        <v>35</v>
      </c>
      <c r="I29" s="6">
        <v>17</v>
      </c>
      <c r="J29" s="5">
        <v>14</v>
      </c>
      <c r="K29" s="6">
        <f>+D29+F29+H29+J29</f>
        <v>31</v>
      </c>
      <c r="L29" s="6">
        <f>+F29+J29</f>
        <v>26</v>
      </c>
      <c r="M29" s="6">
        <f>+D29+H29</f>
        <v>5</v>
      </c>
    </row>
    <row r="30" spans="1:13" ht="15">
      <c r="A30" s="3" t="s">
        <v>94</v>
      </c>
      <c r="B30" t="s">
        <v>3</v>
      </c>
      <c r="C30" s="20" t="s">
        <v>7</v>
      </c>
      <c r="E30" s="20">
        <v>34</v>
      </c>
      <c r="I30" s="6">
        <v>9</v>
      </c>
      <c r="J30" s="5">
        <v>29</v>
      </c>
      <c r="K30" s="6">
        <f>+D30+F30+H30+J30</f>
        <v>29</v>
      </c>
      <c r="L30" s="6">
        <f>+F30+J30</f>
        <v>29</v>
      </c>
      <c r="M30" s="6">
        <f>+D30+H30</f>
        <v>0</v>
      </c>
    </row>
    <row r="31" spans="1:13" ht="15">
      <c r="A31" s="3" t="s">
        <v>59</v>
      </c>
      <c r="B31" t="s">
        <v>8</v>
      </c>
      <c r="C31" s="19">
        <v>25</v>
      </c>
      <c r="D31" s="5">
        <v>6</v>
      </c>
      <c r="E31" s="20">
        <v>49</v>
      </c>
      <c r="G31" s="6">
        <v>13</v>
      </c>
      <c r="H31" s="5">
        <v>20</v>
      </c>
      <c r="I31" s="20" t="s">
        <v>7</v>
      </c>
      <c r="K31" s="6">
        <f>+D31+F31+H31+J31</f>
        <v>26</v>
      </c>
      <c r="L31" s="6">
        <f>+F31+J31</f>
        <v>0</v>
      </c>
      <c r="M31" s="6">
        <f>+D31+H31</f>
        <v>26</v>
      </c>
    </row>
    <row r="32" spans="1:13" ht="15">
      <c r="A32" s="3" t="s">
        <v>60</v>
      </c>
      <c r="B32" t="s">
        <v>11</v>
      </c>
      <c r="C32" s="19">
        <v>19</v>
      </c>
      <c r="D32" s="5">
        <v>12</v>
      </c>
      <c r="E32" s="20">
        <v>47</v>
      </c>
      <c r="G32" s="6">
        <v>18</v>
      </c>
      <c r="H32" s="5">
        <v>13</v>
      </c>
      <c r="I32" s="20">
        <v>33</v>
      </c>
      <c r="K32" s="6">
        <f>+D32+F32+H32+J32</f>
        <v>25</v>
      </c>
      <c r="L32" s="6">
        <f>+F32+J32</f>
        <v>0</v>
      </c>
      <c r="M32" s="6">
        <f>+D32+H32</f>
        <v>25</v>
      </c>
    </row>
    <row r="33" spans="1:13" ht="15">
      <c r="A33" t="s">
        <v>151</v>
      </c>
      <c r="B33" t="s">
        <v>8</v>
      </c>
      <c r="E33" s="19">
        <v>18</v>
      </c>
      <c r="F33" s="5">
        <v>13</v>
      </c>
      <c r="I33" s="6">
        <v>21</v>
      </c>
      <c r="J33" s="5">
        <v>10</v>
      </c>
      <c r="K33" s="6">
        <f>+D33+F33+H33+J33</f>
        <v>23</v>
      </c>
      <c r="L33" s="6">
        <f>+F33+J33</f>
        <v>23</v>
      </c>
      <c r="M33" s="6">
        <f>+D33+H33</f>
        <v>0</v>
      </c>
    </row>
    <row r="34" spans="1:13" ht="15">
      <c r="A34" s="3" t="s">
        <v>88</v>
      </c>
      <c r="B34" t="s">
        <v>5</v>
      </c>
      <c r="C34" s="20" t="s">
        <v>7</v>
      </c>
      <c r="G34" s="6">
        <v>12</v>
      </c>
      <c r="H34" s="5">
        <v>22</v>
      </c>
      <c r="I34" s="20">
        <v>48</v>
      </c>
      <c r="K34" s="6">
        <f>+D34+F34+H34+J34</f>
        <v>22</v>
      </c>
      <c r="L34" s="6">
        <f>+F34+J34</f>
        <v>0</v>
      </c>
      <c r="M34" s="6">
        <f>+D34+H34</f>
        <v>22</v>
      </c>
    </row>
    <row r="35" spans="1:13" ht="15">
      <c r="A35" s="3" t="s">
        <v>63</v>
      </c>
      <c r="B35" t="s">
        <v>5</v>
      </c>
      <c r="C35" s="19">
        <v>19</v>
      </c>
      <c r="D35" s="5">
        <v>12</v>
      </c>
      <c r="E35" s="4"/>
      <c r="G35" s="6">
        <v>22</v>
      </c>
      <c r="H35" s="5">
        <v>9</v>
      </c>
      <c r="K35" s="6">
        <f>+D35+F35+H35+J35</f>
        <v>21</v>
      </c>
      <c r="L35" s="6">
        <f>+F35+J35</f>
        <v>0</v>
      </c>
      <c r="M35" s="6">
        <f>+D35+H35</f>
        <v>21</v>
      </c>
    </row>
    <row r="36" spans="1:13" ht="15">
      <c r="A36" s="3" t="s">
        <v>83</v>
      </c>
      <c r="B36" t="s">
        <v>3</v>
      </c>
      <c r="C36" s="19">
        <v>24</v>
      </c>
      <c r="D36" s="5">
        <v>7</v>
      </c>
      <c r="G36" s="6">
        <v>19</v>
      </c>
      <c r="H36" s="5">
        <v>12</v>
      </c>
      <c r="I36" s="7"/>
      <c r="K36" s="6">
        <f>+D36+F36+H36+J36</f>
        <v>19</v>
      </c>
      <c r="L36" s="6">
        <f>+F36+J36</f>
        <v>0</v>
      </c>
      <c r="M36" s="6">
        <f>+D36+H36</f>
        <v>19</v>
      </c>
    </row>
    <row r="37" spans="1:13" ht="15">
      <c r="A37" s="3" t="s">
        <v>143</v>
      </c>
      <c r="B37" t="s">
        <v>1</v>
      </c>
      <c r="E37" s="20" t="s">
        <v>7</v>
      </c>
      <c r="I37" s="6">
        <v>14</v>
      </c>
      <c r="J37" s="5">
        <v>18</v>
      </c>
      <c r="K37" s="6">
        <f>+D37+F37+H37+J37</f>
        <v>18</v>
      </c>
      <c r="L37" s="6">
        <f>+F37+J37</f>
        <v>18</v>
      </c>
      <c r="M37" s="6">
        <f>+D37+H37</f>
        <v>0</v>
      </c>
    </row>
    <row r="38" spans="1:13" ht="15">
      <c r="A38" s="3" t="s">
        <v>47</v>
      </c>
      <c r="B38" t="s">
        <v>1</v>
      </c>
      <c r="C38" s="19" t="s">
        <v>19</v>
      </c>
      <c r="E38" s="20">
        <v>45</v>
      </c>
      <c r="G38" s="6">
        <v>15</v>
      </c>
      <c r="H38" s="5">
        <v>16</v>
      </c>
      <c r="I38" s="20">
        <v>43</v>
      </c>
      <c r="K38" s="6">
        <f>+D38+F38+H38+J38</f>
        <v>16</v>
      </c>
      <c r="L38" s="6">
        <f>+F38+J38</f>
        <v>0</v>
      </c>
      <c r="M38" s="6">
        <f>+D38+H38</f>
        <v>16</v>
      </c>
    </row>
    <row r="39" spans="1:13" ht="15">
      <c r="A39" t="s">
        <v>162</v>
      </c>
      <c r="B39" t="s">
        <v>5</v>
      </c>
      <c r="E39" s="19">
        <v>26</v>
      </c>
      <c r="F39" s="5">
        <v>5</v>
      </c>
      <c r="I39" s="6">
        <v>21</v>
      </c>
      <c r="J39" s="5">
        <v>10</v>
      </c>
      <c r="K39" s="6">
        <f>+D39+F39+H39+J39</f>
        <v>15</v>
      </c>
      <c r="L39" s="6">
        <f>+F39+J39</f>
        <v>15</v>
      </c>
      <c r="M39" s="6">
        <f>+D39+H39</f>
        <v>0</v>
      </c>
    </row>
    <row r="40" spans="1:13" ht="15">
      <c r="A40" s="3" t="s">
        <v>58</v>
      </c>
      <c r="B40" t="s">
        <v>10</v>
      </c>
      <c r="C40" s="19">
        <v>17</v>
      </c>
      <c r="D40" s="5">
        <v>14</v>
      </c>
      <c r="G40" s="20" t="s">
        <v>7</v>
      </c>
      <c r="I40" s="7"/>
      <c r="K40" s="6">
        <f>+D40+F40+H40+J40</f>
        <v>14</v>
      </c>
      <c r="L40" s="6">
        <f>+F40+J40</f>
        <v>0</v>
      </c>
      <c r="M40" s="6">
        <f>+D40+H40</f>
        <v>14</v>
      </c>
    </row>
    <row r="41" spans="1:13" ht="15">
      <c r="A41" s="3" t="s">
        <v>76</v>
      </c>
      <c r="B41" t="s">
        <v>5</v>
      </c>
      <c r="C41" s="20" t="s">
        <v>7</v>
      </c>
      <c r="E41" s="19">
        <v>17</v>
      </c>
      <c r="F41" s="5">
        <v>14</v>
      </c>
      <c r="G41" s="20" t="s">
        <v>7</v>
      </c>
      <c r="I41" s="20">
        <v>36</v>
      </c>
      <c r="K41" s="6">
        <f>+D41+F41+H41+J41</f>
        <v>14</v>
      </c>
      <c r="L41" s="6">
        <f>+F41+J41</f>
        <v>14</v>
      </c>
      <c r="M41" s="6">
        <f>+D41+H41</f>
        <v>0</v>
      </c>
    </row>
    <row r="42" spans="1:13" ht="15">
      <c r="A42" s="3" t="s">
        <v>104</v>
      </c>
      <c r="B42" t="s">
        <v>8</v>
      </c>
      <c r="C42" s="20">
        <v>55</v>
      </c>
      <c r="E42" s="20">
        <v>42</v>
      </c>
      <c r="I42" s="6">
        <v>18</v>
      </c>
      <c r="J42" s="5">
        <v>13</v>
      </c>
      <c r="K42" s="6">
        <f>+D42+F42+H42+J42</f>
        <v>13</v>
      </c>
      <c r="L42" s="6">
        <f>+F42+J42</f>
        <v>13</v>
      </c>
      <c r="M42" s="6">
        <f>+D42+H42</f>
        <v>0</v>
      </c>
    </row>
    <row r="43" spans="1:13" ht="15">
      <c r="A43" s="3" t="s">
        <v>66</v>
      </c>
      <c r="B43" t="s">
        <v>10</v>
      </c>
      <c r="C43" s="20">
        <v>32</v>
      </c>
      <c r="E43" s="20">
        <v>37</v>
      </c>
      <c r="G43" s="6">
        <v>24</v>
      </c>
      <c r="H43" s="5">
        <v>7</v>
      </c>
      <c r="I43" s="6">
        <v>26</v>
      </c>
      <c r="J43" s="5">
        <v>5</v>
      </c>
      <c r="K43" s="6">
        <f>+D43+F43+H43+J43</f>
        <v>12</v>
      </c>
      <c r="L43" s="6">
        <f>+F43+J43</f>
        <v>5</v>
      </c>
      <c r="M43" s="6">
        <f>+D43+H43</f>
        <v>7</v>
      </c>
    </row>
    <row r="44" spans="1:13" ht="15">
      <c r="A44" s="3" t="s">
        <v>155</v>
      </c>
      <c r="B44" t="s">
        <v>9</v>
      </c>
      <c r="E44" s="20">
        <v>44</v>
      </c>
      <c r="I44" s="6">
        <v>19</v>
      </c>
      <c r="J44" s="5">
        <v>12</v>
      </c>
      <c r="K44" s="6">
        <f>+D44+F44+H44+J44</f>
        <v>12</v>
      </c>
      <c r="L44" s="6">
        <f>+F44+J44</f>
        <v>12</v>
      </c>
      <c r="M44" s="6">
        <f>+D44+H44</f>
        <v>0</v>
      </c>
    </row>
    <row r="45" spans="1:13" ht="15">
      <c r="A45" t="s">
        <v>145</v>
      </c>
      <c r="B45" t="s">
        <v>13</v>
      </c>
      <c r="C45" s="6"/>
      <c r="E45" s="19" t="s">
        <v>19</v>
      </c>
      <c r="I45" s="6">
        <v>20</v>
      </c>
      <c r="J45" s="5">
        <v>11</v>
      </c>
      <c r="K45" s="6">
        <f>+D45+F45+H45+J45</f>
        <v>11</v>
      </c>
      <c r="L45" s="6">
        <f>+F45+J45</f>
        <v>11</v>
      </c>
      <c r="M45" s="6">
        <f>+D45+H45</f>
        <v>0</v>
      </c>
    </row>
    <row r="46" spans="1:13" ht="15">
      <c r="A46" t="s">
        <v>147</v>
      </c>
      <c r="B46" t="s">
        <v>13</v>
      </c>
      <c r="E46" s="19">
        <v>20</v>
      </c>
      <c r="F46" s="5">
        <v>11</v>
      </c>
      <c r="I46" s="20" t="s">
        <v>7</v>
      </c>
      <c r="K46" s="6">
        <f>+D46+F46+H46+J46</f>
        <v>11</v>
      </c>
      <c r="L46" s="6">
        <f>+F46+J46</f>
        <v>11</v>
      </c>
      <c r="M46" s="6">
        <f>+D46+H46</f>
        <v>0</v>
      </c>
    </row>
    <row r="47" spans="1:13" ht="15">
      <c r="A47" s="3" t="s">
        <v>82</v>
      </c>
      <c r="B47" t="s">
        <v>3</v>
      </c>
      <c r="C47" s="20">
        <v>52</v>
      </c>
      <c r="G47" s="6">
        <v>20</v>
      </c>
      <c r="H47" s="5">
        <v>11</v>
      </c>
      <c r="I47" s="7"/>
      <c r="K47" s="6">
        <f>+D47+F47+H47+J47</f>
        <v>11</v>
      </c>
      <c r="L47" s="6">
        <f>+F47+J47</f>
        <v>0</v>
      </c>
      <c r="M47" s="6">
        <f>+D47+H47</f>
        <v>11</v>
      </c>
    </row>
    <row r="48" spans="1:13" ht="15">
      <c r="A48" s="3" t="s">
        <v>78</v>
      </c>
      <c r="B48" t="s">
        <v>3</v>
      </c>
      <c r="C48" s="19">
        <v>22</v>
      </c>
      <c r="D48" s="5">
        <v>9</v>
      </c>
      <c r="G48" s="20">
        <v>31</v>
      </c>
      <c r="K48" s="6">
        <f>+D48+F48+H48+J48</f>
        <v>9</v>
      </c>
      <c r="L48" s="6">
        <f>+F48+J48</f>
        <v>0</v>
      </c>
      <c r="M48" s="6">
        <f>+D48+H48</f>
        <v>9</v>
      </c>
    </row>
    <row r="49" spans="1:13" ht="15">
      <c r="A49" s="3" t="s">
        <v>149</v>
      </c>
      <c r="B49" t="s">
        <v>9</v>
      </c>
      <c r="E49" s="20">
        <v>62</v>
      </c>
      <c r="I49" s="6">
        <v>23</v>
      </c>
      <c r="J49" s="5">
        <v>8</v>
      </c>
      <c r="K49" s="6">
        <f>+D49+F49+H49+J49</f>
        <v>8</v>
      </c>
      <c r="L49" s="6">
        <f>+F49+J49</f>
        <v>8</v>
      </c>
      <c r="M49" s="6">
        <f>+D49+H49</f>
        <v>0</v>
      </c>
    </row>
    <row r="50" spans="1:13" ht="15">
      <c r="A50" t="s">
        <v>153</v>
      </c>
      <c r="B50" t="s">
        <v>13</v>
      </c>
      <c r="E50" s="19">
        <v>23</v>
      </c>
      <c r="F50" s="5">
        <v>8</v>
      </c>
      <c r="I50" s="20" t="s">
        <v>392</v>
      </c>
      <c r="K50" s="6">
        <f>+D50+F50+H50+J50</f>
        <v>8</v>
      </c>
      <c r="L50" s="6">
        <f>+F50+J50</f>
        <v>8</v>
      </c>
      <c r="M50" s="6">
        <f>+D50+H50</f>
        <v>0</v>
      </c>
    </row>
    <row r="51" spans="1:13" ht="15">
      <c r="A51" s="3" t="s">
        <v>55</v>
      </c>
      <c r="B51" t="s">
        <v>8</v>
      </c>
      <c r="C51" s="19">
        <v>23</v>
      </c>
      <c r="D51" s="5">
        <v>8</v>
      </c>
      <c r="G51" s="6" t="s">
        <v>19</v>
      </c>
      <c r="K51" s="6">
        <f>+D51+F51+H51+J51</f>
        <v>8</v>
      </c>
      <c r="L51" s="6">
        <f>+F51+J51</f>
        <v>0</v>
      </c>
      <c r="M51" s="6">
        <f>+D51+H51</f>
        <v>8</v>
      </c>
    </row>
    <row r="52" spans="1:13" ht="15">
      <c r="A52" s="3" t="s">
        <v>99</v>
      </c>
      <c r="B52" t="s">
        <v>14</v>
      </c>
      <c r="C52" s="20">
        <v>56</v>
      </c>
      <c r="E52" s="19">
        <v>24</v>
      </c>
      <c r="F52" s="5">
        <v>7</v>
      </c>
      <c r="G52" s="20">
        <v>43</v>
      </c>
      <c r="I52" s="20">
        <v>44</v>
      </c>
      <c r="K52" s="6">
        <f>+D52+F52+H52+J52</f>
        <v>7</v>
      </c>
      <c r="L52" s="6">
        <f>+F52+J52</f>
        <v>7</v>
      </c>
      <c r="M52" s="6">
        <f>+D52+H52</f>
        <v>0</v>
      </c>
    </row>
    <row r="53" spans="1:13" ht="15">
      <c r="A53" t="s">
        <v>159</v>
      </c>
      <c r="B53" t="s">
        <v>13</v>
      </c>
      <c r="E53" s="19">
        <v>28</v>
      </c>
      <c r="F53" s="5">
        <v>3</v>
      </c>
      <c r="G53" s="7"/>
      <c r="I53" s="6">
        <v>27</v>
      </c>
      <c r="J53" s="5">
        <v>4</v>
      </c>
      <c r="K53" s="6">
        <f>+D53+F53+H53+J53</f>
        <v>7</v>
      </c>
      <c r="L53" s="6">
        <f>+F53+J53</f>
        <v>7</v>
      </c>
      <c r="M53" s="6">
        <f>+D53+H53</f>
        <v>0</v>
      </c>
    </row>
    <row r="54" spans="1:13" ht="15">
      <c r="A54" s="29" t="s">
        <v>376</v>
      </c>
      <c r="B54" t="s">
        <v>11</v>
      </c>
      <c r="I54" s="6">
        <v>25</v>
      </c>
      <c r="J54" s="5">
        <v>6</v>
      </c>
      <c r="K54" s="6">
        <f>+D54+F54+H54+J54</f>
        <v>6</v>
      </c>
      <c r="L54" s="6">
        <f>+F54+J54</f>
        <v>6</v>
      </c>
      <c r="M54" s="6">
        <f>+D54+H54</f>
        <v>0</v>
      </c>
    </row>
    <row r="55" spans="1:13" ht="15">
      <c r="A55" s="3" t="s">
        <v>67</v>
      </c>
      <c r="B55" t="s">
        <v>6</v>
      </c>
      <c r="C55" s="19">
        <v>27</v>
      </c>
      <c r="D55" s="5">
        <v>4</v>
      </c>
      <c r="G55" s="20">
        <v>39</v>
      </c>
      <c r="I55" s="7"/>
      <c r="K55" s="6">
        <f>+D55+F55+H55+J55</f>
        <v>4</v>
      </c>
      <c r="L55" s="6">
        <f>+F55+J55</f>
        <v>0</v>
      </c>
      <c r="M55" s="6">
        <f>+D55+H55</f>
        <v>4</v>
      </c>
    </row>
    <row r="56" spans="1:13" ht="15">
      <c r="A56" s="3" t="s">
        <v>64</v>
      </c>
      <c r="B56" t="s">
        <v>10</v>
      </c>
      <c r="C56" s="20" t="s">
        <v>7</v>
      </c>
      <c r="G56" s="20" t="s">
        <v>7</v>
      </c>
      <c r="K56" s="6">
        <f>+D56+F56+H56+J56</f>
        <v>0</v>
      </c>
      <c r="L56" s="6">
        <f>+F56+J56</f>
        <v>0</v>
      </c>
      <c r="M56" s="6">
        <f>+D56+H56</f>
        <v>0</v>
      </c>
    </row>
    <row r="57" spans="1:13" ht="15">
      <c r="A57" s="3" t="s">
        <v>81</v>
      </c>
      <c r="B57" t="s">
        <v>1</v>
      </c>
      <c r="C57" s="20">
        <v>43</v>
      </c>
      <c r="E57" s="20">
        <v>70</v>
      </c>
      <c r="G57" s="20">
        <v>37</v>
      </c>
      <c r="I57" s="20">
        <v>41</v>
      </c>
      <c r="K57" s="6">
        <f>+D57+F57+H57+J57</f>
        <v>0</v>
      </c>
      <c r="L57" s="6">
        <f>+F57+J57</f>
        <v>0</v>
      </c>
      <c r="M57" s="6">
        <f>+D57+H57</f>
        <v>0</v>
      </c>
    </row>
    <row r="58" spans="1:13" ht="15">
      <c r="A58" s="9" t="s">
        <v>90</v>
      </c>
      <c r="B58" t="s">
        <v>1</v>
      </c>
      <c r="C58" s="20" t="s">
        <v>7</v>
      </c>
      <c r="E58" s="4"/>
      <c r="G58" s="20" t="s">
        <v>7</v>
      </c>
      <c r="I58" s="7"/>
      <c r="K58" s="6">
        <f>+D58+F58+H58+J58</f>
        <v>0</v>
      </c>
      <c r="L58" s="6">
        <f>+F58+J58</f>
        <v>0</v>
      </c>
      <c r="M58" s="6">
        <f>+D58+H58</f>
        <v>0</v>
      </c>
    </row>
    <row r="59" spans="1:13" ht="15">
      <c r="A59" s="3" t="s">
        <v>65</v>
      </c>
      <c r="B59" t="s">
        <v>1</v>
      </c>
      <c r="C59" s="20">
        <v>34</v>
      </c>
      <c r="E59" s="20">
        <v>32</v>
      </c>
      <c r="G59" s="20">
        <v>34</v>
      </c>
      <c r="I59" s="20">
        <v>34</v>
      </c>
      <c r="K59" s="6">
        <f>+D59+F59+H59+J59</f>
        <v>0</v>
      </c>
      <c r="L59" s="6">
        <f>+F59+J59</f>
        <v>0</v>
      </c>
      <c r="M59" s="6">
        <f>+D59+H59</f>
        <v>0</v>
      </c>
    </row>
    <row r="60" spans="1:13" ht="15">
      <c r="A60" s="3" t="s">
        <v>158</v>
      </c>
      <c r="B60" t="s">
        <v>8</v>
      </c>
      <c r="E60" s="20">
        <v>64</v>
      </c>
      <c r="I60" s="20">
        <v>34</v>
      </c>
      <c r="K60" s="6">
        <f>+D60+F60+H60+J60</f>
        <v>0</v>
      </c>
      <c r="L60" s="6">
        <f>+F60+J60</f>
        <v>0</v>
      </c>
      <c r="M60" s="6">
        <f>+D60+H60</f>
        <v>0</v>
      </c>
    </row>
    <row r="61" spans="1:13" ht="15">
      <c r="A61" s="3" t="s">
        <v>163</v>
      </c>
      <c r="B61" t="s">
        <v>10</v>
      </c>
      <c r="C61" s="6"/>
      <c r="E61" s="20">
        <v>65</v>
      </c>
      <c r="K61" s="6">
        <f>+D61+F61+H61+J61</f>
        <v>0</v>
      </c>
      <c r="L61" s="6">
        <f>+F61+J61</f>
        <v>0</v>
      </c>
      <c r="M61" s="6">
        <f>+D61+H61</f>
        <v>0</v>
      </c>
    </row>
    <row r="62" spans="1:13" ht="15">
      <c r="A62" s="29" t="s">
        <v>354</v>
      </c>
      <c r="B62" t="s">
        <v>5</v>
      </c>
      <c r="G62" s="6" t="s">
        <v>19</v>
      </c>
      <c r="K62" s="6">
        <f>+D62+F62+H62+J62</f>
        <v>0</v>
      </c>
      <c r="L62" s="6">
        <f>+F62+J62</f>
        <v>0</v>
      </c>
      <c r="M62" s="6">
        <f>+D62+H62</f>
        <v>0</v>
      </c>
    </row>
    <row r="63" spans="1:13" ht="15">
      <c r="A63" s="29" t="s">
        <v>355</v>
      </c>
      <c r="B63" t="s">
        <v>15</v>
      </c>
      <c r="C63" s="6"/>
      <c r="E63" s="4"/>
      <c r="G63" s="20">
        <v>51</v>
      </c>
      <c r="K63" s="6">
        <f>+D63+F63+H63+J63</f>
        <v>0</v>
      </c>
      <c r="L63" s="6">
        <f>+F63+J63</f>
        <v>0</v>
      </c>
      <c r="M63" s="6">
        <f>+D63+H63</f>
        <v>0</v>
      </c>
    </row>
    <row r="64" spans="1:13" ht="15">
      <c r="A64" s="27" t="s">
        <v>356</v>
      </c>
      <c r="B64" t="s">
        <v>191</v>
      </c>
      <c r="G64" s="20" t="s">
        <v>7</v>
      </c>
      <c r="K64" s="6">
        <f>+D64+F64+H64+J64</f>
        <v>0</v>
      </c>
      <c r="L64" s="6">
        <f>+F64+J64</f>
        <v>0</v>
      </c>
      <c r="M64" s="6">
        <f>+D64+H64</f>
        <v>0</v>
      </c>
    </row>
    <row r="65" spans="1:13" ht="15">
      <c r="A65" s="9" t="s">
        <v>170</v>
      </c>
      <c r="B65" t="s">
        <v>133</v>
      </c>
      <c r="E65" s="20" t="s">
        <v>7</v>
      </c>
      <c r="K65" s="6">
        <f>+D65+F65+H65+J65</f>
        <v>0</v>
      </c>
      <c r="L65" s="6">
        <f>+F65+J65</f>
        <v>0</v>
      </c>
      <c r="M65" s="6">
        <f>+D65+H65</f>
        <v>0</v>
      </c>
    </row>
    <row r="66" spans="1:13" ht="15">
      <c r="A66" s="29" t="s">
        <v>375</v>
      </c>
      <c r="B66" t="s">
        <v>10</v>
      </c>
      <c r="I66" s="20" t="s">
        <v>7</v>
      </c>
      <c r="K66" s="6">
        <f>+D66+F66+H66+J66</f>
        <v>0</v>
      </c>
      <c r="L66" s="6">
        <f>+F66+J66</f>
        <v>0</v>
      </c>
      <c r="M66" s="6">
        <f>+D66+H66</f>
        <v>0</v>
      </c>
    </row>
    <row r="67" spans="1:13" ht="15">
      <c r="A67" s="3" t="s">
        <v>96</v>
      </c>
      <c r="B67" t="s">
        <v>10</v>
      </c>
      <c r="C67" s="20">
        <v>45</v>
      </c>
      <c r="G67" s="7"/>
      <c r="I67" s="7"/>
      <c r="K67" s="6">
        <f>+D67+F67+H67+J67</f>
        <v>0</v>
      </c>
      <c r="L67" s="6">
        <f>+F67+J67</f>
        <v>0</v>
      </c>
      <c r="M67" s="6">
        <f>+D67+H67</f>
        <v>0</v>
      </c>
    </row>
    <row r="68" spans="1:13" ht="15">
      <c r="A68" s="3" t="s">
        <v>150</v>
      </c>
      <c r="B68" t="s">
        <v>1</v>
      </c>
      <c r="E68" s="20">
        <v>50</v>
      </c>
      <c r="I68" s="20" t="s">
        <v>7</v>
      </c>
      <c r="K68" s="6">
        <f>+D68+F68+H68+J68</f>
        <v>0</v>
      </c>
      <c r="L68" s="6">
        <f>+F68+J68</f>
        <v>0</v>
      </c>
      <c r="M68" s="6">
        <f>+D68+H68</f>
        <v>0</v>
      </c>
    </row>
    <row r="69" spans="1:13" ht="15">
      <c r="A69" s="3" t="s">
        <v>172</v>
      </c>
      <c r="B69" t="s">
        <v>5</v>
      </c>
      <c r="E69" s="20">
        <v>41</v>
      </c>
      <c r="K69" s="6">
        <f>+D69+F69+H69+J69</f>
        <v>0</v>
      </c>
      <c r="L69" s="6">
        <f>+F69+J69</f>
        <v>0</v>
      </c>
      <c r="M69" s="6">
        <f>+D69+H69</f>
        <v>0</v>
      </c>
    </row>
    <row r="70" spans="1:13" ht="15">
      <c r="A70" s="3" t="s">
        <v>87</v>
      </c>
      <c r="B70" t="s">
        <v>8</v>
      </c>
      <c r="C70" s="20">
        <v>31</v>
      </c>
      <c r="E70" s="4"/>
      <c r="G70" s="20" t="s">
        <v>7</v>
      </c>
      <c r="K70" s="6">
        <f>+D70+F70+H70+J70</f>
        <v>0</v>
      </c>
      <c r="L70" s="6">
        <f>+F70+J70</f>
        <v>0</v>
      </c>
      <c r="M70" s="6">
        <f>+D70+H70</f>
        <v>0</v>
      </c>
    </row>
    <row r="71" spans="1:13" ht="15">
      <c r="A71" s="3" t="s">
        <v>77</v>
      </c>
      <c r="B71" t="s">
        <v>14</v>
      </c>
      <c r="C71" s="20">
        <v>48</v>
      </c>
      <c r="G71" s="20">
        <v>32</v>
      </c>
      <c r="I71" s="7"/>
      <c r="K71" s="6">
        <f>+D71+F71+H71+J71</f>
        <v>0</v>
      </c>
      <c r="L71" s="6">
        <f>+F71+J71</f>
        <v>0</v>
      </c>
      <c r="M71" s="6">
        <f>+D71+H71</f>
        <v>0</v>
      </c>
    </row>
    <row r="72" spans="1:13" ht="15">
      <c r="A72" s="3" t="s">
        <v>164</v>
      </c>
      <c r="B72" t="s">
        <v>11</v>
      </c>
      <c r="E72" s="20">
        <v>53</v>
      </c>
      <c r="I72" s="20">
        <v>37</v>
      </c>
      <c r="K72" s="6">
        <f>+D72+F72+H72+J72</f>
        <v>0</v>
      </c>
      <c r="L72" s="6">
        <f>+F72+J72</f>
        <v>0</v>
      </c>
      <c r="M72" s="6">
        <f>+D72+H72</f>
        <v>0</v>
      </c>
    </row>
    <row r="73" spans="1:13" ht="15">
      <c r="A73" s="9" t="s">
        <v>166</v>
      </c>
      <c r="B73" t="s">
        <v>3</v>
      </c>
      <c r="E73" s="20">
        <v>38</v>
      </c>
      <c r="K73" s="6">
        <f>+D73+F73+H73+J73</f>
        <v>0</v>
      </c>
      <c r="L73" s="6">
        <f>+F73+J73</f>
        <v>0</v>
      </c>
      <c r="M73" s="6">
        <f>+D73+H73</f>
        <v>0</v>
      </c>
    </row>
    <row r="74" spans="1:13" ht="15">
      <c r="A74" s="9" t="s">
        <v>95</v>
      </c>
      <c r="B74" t="s">
        <v>15</v>
      </c>
      <c r="C74" s="20">
        <v>54</v>
      </c>
      <c r="K74" s="6">
        <f>+D74+F74+H74+J74</f>
        <v>0</v>
      </c>
      <c r="L74" s="6">
        <f>+F74+J74</f>
        <v>0</v>
      </c>
      <c r="M74" s="6">
        <f>+D74+H74</f>
        <v>0</v>
      </c>
    </row>
    <row r="75" spans="1:13" ht="15">
      <c r="A75" s="3" t="s">
        <v>93</v>
      </c>
      <c r="B75" t="s">
        <v>5</v>
      </c>
      <c r="C75" s="20">
        <v>50</v>
      </c>
      <c r="K75" s="6">
        <f>+D75+F75+H75+J75</f>
        <v>0</v>
      </c>
      <c r="L75" s="6">
        <f>+F75+J75</f>
        <v>0</v>
      </c>
      <c r="M75" s="6">
        <f>+D75+H75</f>
        <v>0</v>
      </c>
    </row>
    <row r="76" spans="1:13" ht="15">
      <c r="A76" s="3" t="s">
        <v>84</v>
      </c>
      <c r="B76" t="s">
        <v>13</v>
      </c>
      <c r="C76" s="20">
        <v>36</v>
      </c>
      <c r="G76" s="20" t="s">
        <v>7</v>
      </c>
      <c r="K76" s="6">
        <f>+D76+F76+H76+J76</f>
        <v>0</v>
      </c>
      <c r="L76" s="6">
        <f>+F76+J76</f>
        <v>0</v>
      </c>
      <c r="M76" s="6">
        <f>+D76+H76</f>
        <v>0</v>
      </c>
    </row>
    <row r="77" spans="1:13" ht="15">
      <c r="A77" s="3" t="s">
        <v>85</v>
      </c>
      <c r="B77" t="s">
        <v>8</v>
      </c>
      <c r="C77" s="20">
        <v>41</v>
      </c>
      <c r="G77" s="7"/>
      <c r="I77" s="7"/>
      <c r="K77" s="6">
        <f>+D77+F77+H77+J77</f>
        <v>0</v>
      </c>
      <c r="L77" s="6">
        <f>+F77+J77</f>
        <v>0</v>
      </c>
      <c r="M77" s="6">
        <f>+D77+H77</f>
        <v>0</v>
      </c>
    </row>
    <row r="78" spans="1:13" ht="15">
      <c r="A78" s="3" t="s">
        <v>171</v>
      </c>
      <c r="B78" t="s">
        <v>2</v>
      </c>
      <c r="E78" s="20">
        <v>51</v>
      </c>
      <c r="K78" s="6">
        <f>+D78+F78+H78+J78</f>
        <v>0</v>
      </c>
      <c r="L78" s="6">
        <f>+F78+J78</f>
        <v>0</v>
      </c>
      <c r="M78" s="6">
        <f>+D78+H78</f>
        <v>0</v>
      </c>
    </row>
    <row r="79" spans="1:13" ht="15">
      <c r="A79" s="3" t="s">
        <v>100</v>
      </c>
      <c r="B79" t="s">
        <v>17</v>
      </c>
      <c r="C79" s="20">
        <v>49</v>
      </c>
      <c r="K79" s="6">
        <f>+D79+F79+H79+J79</f>
        <v>0</v>
      </c>
      <c r="L79" s="6">
        <f>+F79+J79</f>
        <v>0</v>
      </c>
      <c r="M79" s="6">
        <f>+D79+H79</f>
        <v>0</v>
      </c>
    </row>
    <row r="80" spans="1:13" ht="15">
      <c r="A80" s="9" t="s">
        <v>141</v>
      </c>
      <c r="B80" t="s">
        <v>136</v>
      </c>
      <c r="C80" s="6"/>
      <c r="E80" s="20">
        <v>66</v>
      </c>
      <c r="I80" s="7"/>
      <c r="K80" s="6">
        <f>+D80+F80+H80+J80</f>
        <v>0</v>
      </c>
      <c r="L80" s="6">
        <f>+F80+J80</f>
        <v>0</v>
      </c>
      <c r="M80" s="6">
        <f>+D80+H80</f>
        <v>0</v>
      </c>
    </row>
    <row r="81" spans="1:13" ht="15">
      <c r="A81" s="3" t="s">
        <v>152</v>
      </c>
      <c r="B81" t="s">
        <v>8</v>
      </c>
      <c r="E81" s="20">
        <v>61</v>
      </c>
      <c r="I81" s="20">
        <v>42</v>
      </c>
      <c r="K81" s="6">
        <f>+D81+F81+H81+J81</f>
        <v>0</v>
      </c>
      <c r="L81" s="6">
        <f>+F81+J81</f>
        <v>0</v>
      </c>
      <c r="M81" s="6">
        <f>+D81+H81</f>
        <v>0</v>
      </c>
    </row>
    <row r="82" spans="1:13" ht="15">
      <c r="A82" s="3" t="s">
        <v>165</v>
      </c>
      <c r="B82" t="s">
        <v>8</v>
      </c>
      <c r="E82" s="20">
        <v>58</v>
      </c>
      <c r="G82" s="20">
        <v>40</v>
      </c>
      <c r="I82" s="20">
        <v>38</v>
      </c>
      <c r="K82" s="6">
        <f>+D82+F82+H82+J82</f>
        <v>0</v>
      </c>
      <c r="L82" s="6">
        <f>+F82+J82</f>
        <v>0</v>
      </c>
      <c r="M82" s="6">
        <f>+D82+H82</f>
        <v>0</v>
      </c>
    </row>
    <row r="83" spans="1:13" ht="15">
      <c r="A83" s="9" t="s">
        <v>103</v>
      </c>
      <c r="B83" t="s">
        <v>15</v>
      </c>
      <c r="C83" s="20">
        <v>57</v>
      </c>
      <c r="K83" s="6">
        <f>+D83+F83+H83+J83</f>
        <v>0</v>
      </c>
      <c r="L83" s="6">
        <f>+F83+J83</f>
        <v>0</v>
      </c>
      <c r="M83" s="6">
        <f>+D83+H83</f>
        <v>0</v>
      </c>
    </row>
    <row r="84" spans="1:13" ht="15">
      <c r="A84" s="3" t="s">
        <v>173</v>
      </c>
      <c r="B84" t="s">
        <v>135</v>
      </c>
      <c r="E84" s="20" t="s">
        <v>7</v>
      </c>
      <c r="I84" s="7"/>
      <c r="K84" s="6">
        <f>+D84+F84+H84+J84</f>
        <v>0</v>
      </c>
      <c r="L84" s="6">
        <f>+F84+J84</f>
        <v>0</v>
      </c>
      <c r="M84" s="6">
        <f>+D84+H84</f>
        <v>0</v>
      </c>
    </row>
    <row r="85" spans="1:13" ht="15">
      <c r="A85" s="29" t="s">
        <v>357</v>
      </c>
      <c r="B85" t="s">
        <v>16</v>
      </c>
      <c r="G85" s="20">
        <v>50</v>
      </c>
      <c r="I85" s="20">
        <v>50</v>
      </c>
      <c r="K85" s="6">
        <f>+D85+F85+H85+J85</f>
        <v>0</v>
      </c>
      <c r="L85" s="6">
        <f>+F85+J85</f>
        <v>0</v>
      </c>
      <c r="M85" s="6">
        <f>+D85+H85</f>
        <v>0</v>
      </c>
    </row>
    <row r="86" spans="1:13" ht="15">
      <c r="A86" s="3" t="s">
        <v>101</v>
      </c>
      <c r="B86" t="s">
        <v>16</v>
      </c>
      <c r="C86" s="20">
        <v>46</v>
      </c>
      <c r="E86" s="20" t="s">
        <v>7</v>
      </c>
      <c r="K86" s="6">
        <f>+D86+F86+H86+J86</f>
        <v>0</v>
      </c>
      <c r="L86" s="6">
        <f>+F86+J86</f>
        <v>0</v>
      </c>
      <c r="M86" s="6">
        <f>+D86+H86</f>
        <v>0</v>
      </c>
    </row>
    <row r="87" spans="1:13" ht="15">
      <c r="A87" s="27" t="s">
        <v>379</v>
      </c>
      <c r="B87" t="s">
        <v>9</v>
      </c>
      <c r="I87" s="20" t="s">
        <v>7</v>
      </c>
      <c r="K87" s="6">
        <f>+D87+F87+H87+J87</f>
        <v>0</v>
      </c>
      <c r="L87" s="6">
        <f>+F87+J87</f>
        <v>0</v>
      </c>
      <c r="M87" s="6">
        <f>+D87+H87</f>
        <v>0</v>
      </c>
    </row>
    <row r="88" spans="1:13" ht="15">
      <c r="A88" s="3" t="s">
        <v>69</v>
      </c>
      <c r="B88" t="s">
        <v>1</v>
      </c>
      <c r="C88" s="20" t="s">
        <v>7</v>
      </c>
      <c r="I88" s="7"/>
      <c r="K88" s="6">
        <f>+D88+F88+H88+J88</f>
        <v>0</v>
      </c>
      <c r="L88" s="6">
        <f>+F88+J88</f>
        <v>0</v>
      </c>
      <c r="M88" s="6">
        <f>+D88+H88</f>
        <v>0</v>
      </c>
    </row>
    <row r="89" spans="1:13" ht="15">
      <c r="A89" s="29" t="s">
        <v>358</v>
      </c>
      <c r="B89" t="s">
        <v>353</v>
      </c>
      <c r="E89" s="4"/>
      <c r="G89" s="20">
        <v>52</v>
      </c>
      <c r="I89" s="20">
        <v>54</v>
      </c>
      <c r="K89" s="6">
        <f>+D89+F89+H89+J89</f>
        <v>0</v>
      </c>
      <c r="L89" s="6">
        <f>+F89+J89</f>
        <v>0</v>
      </c>
      <c r="M89" s="6">
        <f>+D89+H89</f>
        <v>0</v>
      </c>
    </row>
    <row r="90" spans="1:13" ht="15">
      <c r="A90" s="3" t="s">
        <v>169</v>
      </c>
      <c r="B90" t="s">
        <v>14</v>
      </c>
      <c r="E90" s="20">
        <v>55</v>
      </c>
      <c r="I90" s="20" t="s">
        <v>7</v>
      </c>
      <c r="K90" s="6">
        <f>+D90+F90+H90+J90</f>
        <v>0</v>
      </c>
      <c r="L90" s="6">
        <f>+F90+J90</f>
        <v>0</v>
      </c>
      <c r="M90" s="6">
        <f>+D90+H90</f>
        <v>0</v>
      </c>
    </row>
    <row r="91" spans="1:13" ht="15">
      <c r="A91" s="3" t="s">
        <v>144</v>
      </c>
      <c r="B91" t="s">
        <v>132</v>
      </c>
      <c r="E91" s="20">
        <v>40</v>
      </c>
      <c r="I91" s="20" t="s">
        <v>7</v>
      </c>
      <c r="K91" s="6">
        <f>+D91+F91+H91+J91</f>
        <v>0</v>
      </c>
      <c r="L91" s="6">
        <f>+F91+J91</f>
        <v>0</v>
      </c>
      <c r="M91" s="6">
        <f>+D91+H91</f>
        <v>0</v>
      </c>
    </row>
    <row r="92" spans="1:13" ht="15">
      <c r="A92" s="3" t="s">
        <v>179</v>
      </c>
      <c r="B92" t="s">
        <v>17</v>
      </c>
      <c r="C92" s="20" t="s">
        <v>7</v>
      </c>
      <c r="E92" s="20">
        <v>59</v>
      </c>
      <c r="K92" s="6">
        <f>+D92+F92+H92+J92</f>
        <v>0</v>
      </c>
      <c r="L92" s="6">
        <f>+F92+J92</f>
        <v>0</v>
      </c>
      <c r="M92" s="6">
        <f>+D92+H92</f>
        <v>0</v>
      </c>
    </row>
    <row r="93" spans="1:13" ht="15">
      <c r="A93" s="3" t="s">
        <v>51</v>
      </c>
      <c r="B93" t="s">
        <v>10</v>
      </c>
      <c r="C93" s="19" t="s">
        <v>19</v>
      </c>
      <c r="K93" s="6">
        <f>+D93+F93+H93+J93</f>
        <v>0</v>
      </c>
      <c r="L93" s="6">
        <f>+F93+J93</f>
        <v>0</v>
      </c>
      <c r="M93" s="6">
        <f>+D93+H93</f>
        <v>0</v>
      </c>
    </row>
    <row r="94" spans="1:13" ht="15">
      <c r="A94" s="27" t="s">
        <v>381</v>
      </c>
      <c r="B94" t="s">
        <v>191</v>
      </c>
      <c r="I94" s="20">
        <v>53</v>
      </c>
      <c r="K94" s="6">
        <f>+D94+F94+H94+J94</f>
        <v>0</v>
      </c>
      <c r="L94" s="6">
        <f>+F94+J94</f>
        <v>0</v>
      </c>
      <c r="M94" s="6">
        <f>+D94+H94</f>
        <v>0</v>
      </c>
    </row>
    <row r="95" spans="1:13" ht="15">
      <c r="A95" s="3" t="s">
        <v>102</v>
      </c>
      <c r="B95" t="s">
        <v>16</v>
      </c>
      <c r="C95" s="20">
        <v>58</v>
      </c>
      <c r="G95" s="20">
        <v>41</v>
      </c>
      <c r="I95" s="20" t="s">
        <v>7</v>
      </c>
      <c r="K95" s="6">
        <f>+D95+F95+H95+J95</f>
        <v>0</v>
      </c>
      <c r="L95" s="6">
        <f>+F95+J95</f>
        <v>0</v>
      </c>
      <c r="M95" s="6">
        <f>+D95+H95</f>
        <v>0</v>
      </c>
    </row>
    <row r="96" spans="1:13" ht="15">
      <c r="A96" s="29" t="s">
        <v>378</v>
      </c>
      <c r="B96" t="s">
        <v>4</v>
      </c>
      <c r="I96" s="20">
        <v>51</v>
      </c>
      <c r="K96" s="6">
        <f>+D96+F96+H96+J96</f>
        <v>0</v>
      </c>
      <c r="L96" s="6">
        <f>+F96+J96</f>
        <v>0</v>
      </c>
      <c r="M96" s="6">
        <f>+D96+H96</f>
        <v>0</v>
      </c>
    </row>
    <row r="97" spans="1:13" ht="15">
      <c r="A97" s="3" t="s">
        <v>98</v>
      </c>
      <c r="B97" t="s">
        <v>18</v>
      </c>
      <c r="C97" s="20" t="s">
        <v>7</v>
      </c>
      <c r="E97" s="20">
        <v>52</v>
      </c>
      <c r="G97" s="20" t="s">
        <v>275</v>
      </c>
      <c r="I97" s="6" t="s">
        <v>19</v>
      </c>
      <c r="K97" s="6">
        <f>+D97+F97+H97+J97</f>
        <v>0</v>
      </c>
      <c r="L97" s="6">
        <f>+F97+J97</f>
        <v>0</v>
      </c>
      <c r="M97" s="6">
        <f>+D97+H97</f>
        <v>0</v>
      </c>
    </row>
    <row r="98" spans="1:13" ht="15">
      <c r="A98" s="3" t="s">
        <v>71</v>
      </c>
      <c r="B98" t="s">
        <v>15</v>
      </c>
      <c r="C98" s="20">
        <v>38</v>
      </c>
      <c r="E98" s="20">
        <v>39</v>
      </c>
      <c r="G98" s="20">
        <v>44</v>
      </c>
      <c r="I98" s="7"/>
      <c r="K98" s="6">
        <f>+D98+F98+H98+J98</f>
        <v>0</v>
      </c>
      <c r="L98" s="6">
        <f>+F98+J98</f>
        <v>0</v>
      </c>
      <c r="M98" s="6">
        <f>+D98+H98</f>
        <v>0</v>
      </c>
    </row>
    <row r="99" spans="1:13" ht="15">
      <c r="A99" s="3" t="s">
        <v>91</v>
      </c>
      <c r="B99" t="s">
        <v>10</v>
      </c>
      <c r="C99" s="20">
        <v>44</v>
      </c>
      <c r="G99" s="7"/>
      <c r="I99" s="7"/>
      <c r="K99" s="6">
        <f>+D99+F99+H99+J99</f>
        <v>0</v>
      </c>
      <c r="L99" s="6">
        <f>+F99+J99</f>
        <v>0</v>
      </c>
      <c r="M99" s="6">
        <f>+D99+H99</f>
        <v>0</v>
      </c>
    </row>
    <row r="100" spans="1:13" ht="15">
      <c r="A100" s="3" t="s">
        <v>86</v>
      </c>
      <c r="B100" t="s">
        <v>11</v>
      </c>
      <c r="C100" s="20">
        <v>47</v>
      </c>
      <c r="E100" s="20">
        <v>47</v>
      </c>
      <c r="G100" s="20">
        <v>36</v>
      </c>
      <c r="I100" s="20" t="s">
        <v>7</v>
      </c>
      <c r="K100" s="6">
        <f>+D100+F100+H100+J100</f>
        <v>0</v>
      </c>
      <c r="L100" s="6">
        <f>+F100+J100</f>
        <v>0</v>
      </c>
      <c r="M100" s="6">
        <f>+D100+H100</f>
        <v>0</v>
      </c>
    </row>
    <row r="101" spans="1:13" ht="15">
      <c r="A101" s="3" t="s">
        <v>160</v>
      </c>
      <c r="B101" t="s">
        <v>9</v>
      </c>
      <c r="C101" s="6"/>
      <c r="E101" s="20">
        <v>56</v>
      </c>
      <c r="I101" s="20">
        <v>45</v>
      </c>
      <c r="K101" s="6">
        <f>+D101+F101+H101+J101</f>
        <v>0</v>
      </c>
      <c r="L101" s="6">
        <f>+F101+J101</f>
        <v>0</v>
      </c>
      <c r="M101" s="6">
        <f>+D101+H101</f>
        <v>0</v>
      </c>
    </row>
    <row r="102" spans="1:13" ht="15">
      <c r="A102" s="3" t="s">
        <v>161</v>
      </c>
      <c r="B102" t="s">
        <v>133</v>
      </c>
      <c r="E102" s="20">
        <v>33</v>
      </c>
      <c r="I102" s="20" t="s">
        <v>7</v>
      </c>
      <c r="K102" s="6">
        <f>+D102+F102+H102+J102</f>
        <v>0</v>
      </c>
      <c r="L102" s="6">
        <f>+F102+J102</f>
        <v>0</v>
      </c>
      <c r="M102" s="6">
        <f>+D102+H102</f>
        <v>0</v>
      </c>
    </row>
    <row r="103" spans="1:13" ht="15">
      <c r="A103" s="9" t="s">
        <v>176</v>
      </c>
      <c r="B103" t="s">
        <v>16</v>
      </c>
      <c r="E103" s="20">
        <v>67</v>
      </c>
      <c r="G103" s="7"/>
      <c r="I103" s="7"/>
      <c r="K103" s="6">
        <f>+D103+F103+H103+J103</f>
        <v>0</v>
      </c>
      <c r="L103" s="6">
        <f>+F103+J103</f>
        <v>0</v>
      </c>
      <c r="M103" s="6">
        <f>+D103+H103</f>
        <v>0</v>
      </c>
    </row>
    <row r="104" spans="1:13" ht="15">
      <c r="A104" s="9" t="s">
        <v>106</v>
      </c>
      <c r="B104" t="s">
        <v>4</v>
      </c>
      <c r="C104" s="20" t="s">
        <v>7</v>
      </c>
      <c r="E104" s="4"/>
      <c r="K104" s="6">
        <f>+D104+F104+H104+J104</f>
        <v>0</v>
      </c>
      <c r="L104" s="6">
        <f>+F104+J104</f>
        <v>0</v>
      </c>
      <c r="M104" s="6">
        <f>+D104+H104</f>
        <v>0</v>
      </c>
    </row>
    <row r="105" spans="1:13" ht="15">
      <c r="A105" s="3" t="s">
        <v>157</v>
      </c>
      <c r="B105" t="s">
        <v>13</v>
      </c>
      <c r="E105" s="20">
        <v>46</v>
      </c>
      <c r="I105" s="7"/>
      <c r="K105" s="6">
        <f>+D105+F105+H105+J105</f>
        <v>0</v>
      </c>
      <c r="L105" s="6">
        <f>+F105+J105</f>
        <v>0</v>
      </c>
      <c r="M105" s="6">
        <f>+D105+H105</f>
        <v>0</v>
      </c>
    </row>
    <row r="106" spans="1:13" ht="15">
      <c r="A106" s="3" t="s">
        <v>168</v>
      </c>
      <c r="B106" t="s">
        <v>134</v>
      </c>
      <c r="E106" s="20">
        <v>63</v>
      </c>
      <c r="I106" s="7"/>
      <c r="K106" s="6">
        <f>+D106+F106+H106+J106</f>
        <v>0</v>
      </c>
      <c r="L106" s="6">
        <f>+F106+J106</f>
        <v>0</v>
      </c>
      <c r="M106" s="6">
        <f>+D106+H106</f>
        <v>0</v>
      </c>
    </row>
    <row r="107" spans="1:13" ht="15">
      <c r="A107" s="3" t="s">
        <v>156</v>
      </c>
      <c r="B107" t="s">
        <v>9</v>
      </c>
      <c r="C107" s="6"/>
      <c r="E107" s="20">
        <v>31</v>
      </c>
      <c r="I107" s="20">
        <v>47</v>
      </c>
      <c r="K107" s="6">
        <f>+D107+F107+H107+J107</f>
        <v>0</v>
      </c>
      <c r="L107" s="6">
        <f>+F107+J107</f>
        <v>0</v>
      </c>
      <c r="M107" s="6">
        <f>+D107+H107</f>
        <v>0</v>
      </c>
    </row>
    <row r="108" spans="1:13" ht="15">
      <c r="A108" s="3" t="s">
        <v>70</v>
      </c>
      <c r="B108" t="s">
        <v>9</v>
      </c>
      <c r="C108" s="20" t="s">
        <v>7</v>
      </c>
      <c r="G108" s="20" t="s">
        <v>7</v>
      </c>
      <c r="K108" s="6">
        <f>+D108+F108+H108+J108</f>
        <v>0</v>
      </c>
      <c r="L108" s="6">
        <f>+F108+J108</f>
        <v>0</v>
      </c>
      <c r="M108" s="6">
        <f>+D108+H108</f>
        <v>0</v>
      </c>
    </row>
    <row r="109" spans="1:13" ht="15">
      <c r="A109" s="3" t="s">
        <v>79</v>
      </c>
      <c r="B109" t="s">
        <v>12</v>
      </c>
      <c r="C109" s="20">
        <v>41</v>
      </c>
      <c r="G109" s="20">
        <v>46</v>
      </c>
      <c r="K109" s="6">
        <f>+D109+F109+H109+J109</f>
        <v>0</v>
      </c>
      <c r="L109" s="6">
        <f>+F109+J109</f>
        <v>0</v>
      </c>
      <c r="M109" s="6">
        <f>+D109+H109</f>
        <v>0</v>
      </c>
    </row>
    <row r="110" spans="1:13" ht="15">
      <c r="A110" s="29" t="s">
        <v>359</v>
      </c>
      <c r="B110" t="s">
        <v>11</v>
      </c>
      <c r="E110" s="4"/>
      <c r="G110" s="20">
        <v>47</v>
      </c>
      <c r="I110" s="20" t="s">
        <v>7</v>
      </c>
      <c r="K110" s="6">
        <f>+D110+F110+H110+J110</f>
        <v>0</v>
      </c>
      <c r="L110" s="6">
        <f>+F110+J110</f>
        <v>0</v>
      </c>
      <c r="M110" s="6">
        <f>+D110+H110</f>
        <v>0</v>
      </c>
    </row>
    <row r="111" spans="1:13" ht="15">
      <c r="A111" s="3" t="s">
        <v>174</v>
      </c>
      <c r="B111" t="s">
        <v>18</v>
      </c>
      <c r="E111" s="20">
        <v>60</v>
      </c>
      <c r="G111" s="7"/>
      <c r="I111" s="7"/>
      <c r="K111" s="6">
        <f>+D111+F111+H111+J111</f>
        <v>0</v>
      </c>
      <c r="L111" s="6">
        <f>+F111+J111</f>
        <v>0</v>
      </c>
      <c r="M111" s="6">
        <f>+D111+H111</f>
        <v>0</v>
      </c>
    </row>
    <row r="112" spans="1:13" ht="15">
      <c r="A112" s="3" t="s">
        <v>167</v>
      </c>
      <c r="B112" t="s">
        <v>10</v>
      </c>
      <c r="E112" s="20">
        <v>36</v>
      </c>
      <c r="K112" s="6">
        <f>+D112+F112+H112+J112</f>
        <v>0</v>
      </c>
      <c r="L112" s="6">
        <f>+F112+J112</f>
        <v>0</v>
      </c>
      <c r="M112" s="6">
        <f>+D112+H112</f>
        <v>0</v>
      </c>
    </row>
    <row r="113" spans="1:13" ht="15">
      <c r="A113" s="3" t="s">
        <v>80</v>
      </c>
      <c r="B113" t="s">
        <v>15</v>
      </c>
      <c r="C113" s="20">
        <v>37</v>
      </c>
      <c r="E113" s="20">
        <v>43</v>
      </c>
      <c r="G113" s="20" t="s">
        <v>7</v>
      </c>
      <c r="I113" s="20" t="s">
        <v>7</v>
      </c>
      <c r="K113" s="6">
        <f>+D113+F113+H113+J113</f>
        <v>0</v>
      </c>
      <c r="L113" s="6">
        <f>+F113+J113</f>
        <v>0</v>
      </c>
      <c r="M113" s="6">
        <f>+D113+H113</f>
        <v>0</v>
      </c>
    </row>
    <row r="114" spans="1:13" ht="15">
      <c r="A114" s="3" t="s">
        <v>68</v>
      </c>
      <c r="B114" t="s">
        <v>5</v>
      </c>
      <c r="C114" s="20">
        <v>40</v>
      </c>
      <c r="K114" s="6">
        <f>+D114+F114+H114+J114</f>
        <v>0</v>
      </c>
      <c r="L114" s="6">
        <f>+F114+J114</f>
        <v>0</v>
      </c>
      <c r="M114" s="6">
        <f>+D114+H114</f>
        <v>0</v>
      </c>
    </row>
    <row r="115" spans="1:13" ht="15">
      <c r="A115" s="29" t="s">
        <v>360</v>
      </c>
      <c r="B115" t="s">
        <v>352</v>
      </c>
      <c r="E115" s="4"/>
      <c r="G115" s="20">
        <v>49</v>
      </c>
      <c r="I115" s="20">
        <v>49</v>
      </c>
      <c r="K115" s="6">
        <f>+D115+F115+H115+J115</f>
        <v>0</v>
      </c>
      <c r="L115" s="6">
        <f>+F115+J115</f>
        <v>0</v>
      </c>
      <c r="M115" s="6">
        <f>+D115+H115</f>
        <v>0</v>
      </c>
    </row>
    <row r="116" spans="1:13" ht="15">
      <c r="A116" s="29" t="s">
        <v>361</v>
      </c>
      <c r="B116" t="s">
        <v>352</v>
      </c>
      <c r="G116" s="20">
        <v>48</v>
      </c>
      <c r="I116" s="20">
        <v>52</v>
      </c>
      <c r="K116" s="6">
        <f>+D116+F116+H116+J116</f>
        <v>0</v>
      </c>
      <c r="L116" s="6">
        <f>+F116+J116</f>
        <v>0</v>
      </c>
      <c r="M116" s="6">
        <f>+D116+H116</f>
        <v>0</v>
      </c>
    </row>
    <row r="117" spans="1:13" ht="15">
      <c r="A117" s="29" t="s">
        <v>362</v>
      </c>
      <c r="B117" t="s">
        <v>3</v>
      </c>
      <c r="G117" s="20">
        <v>37</v>
      </c>
      <c r="I117" s="20">
        <v>40</v>
      </c>
      <c r="K117" s="6">
        <f>+D117+F117+H117+J117</f>
        <v>0</v>
      </c>
      <c r="L117" s="6">
        <f>+F117+J117</f>
        <v>0</v>
      </c>
      <c r="M117" s="6">
        <f>+D117+H117</f>
        <v>0</v>
      </c>
    </row>
    <row r="118" spans="1:13" ht="15">
      <c r="A118" s="29" t="s">
        <v>363</v>
      </c>
      <c r="B118" t="s">
        <v>11</v>
      </c>
      <c r="G118" s="20" t="s">
        <v>7</v>
      </c>
      <c r="I118" s="7"/>
      <c r="K118" s="6">
        <f>+D118+F118+H118+J118</f>
        <v>0</v>
      </c>
      <c r="L118" s="6">
        <f>+F118+J118</f>
        <v>0</v>
      </c>
      <c r="M118" s="6">
        <f>+D118+H118</f>
        <v>0</v>
      </c>
    </row>
    <row r="119" spans="1:13" ht="15">
      <c r="A119" s="3" t="s">
        <v>178</v>
      </c>
      <c r="B119" t="s">
        <v>4</v>
      </c>
      <c r="E119" s="20">
        <v>69</v>
      </c>
      <c r="G119" s="7"/>
      <c r="I119" s="7"/>
      <c r="K119" s="6">
        <f>+D119+F119+H119+J119</f>
        <v>0</v>
      </c>
      <c r="L119" s="6">
        <f>+F119+J119</f>
        <v>0</v>
      </c>
      <c r="M119" s="6">
        <f>+D119+H119</f>
        <v>0</v>
      </c>
    </row>
    <row r="120" spans="1:13" ht="15">
      <c r="A120" s="9" t="s">
        <v>175</v>
      </c>
      <c r="B120" t="s">
        <v>18</v>
      </c>
      <c r="E120" s="20" t="s">
        <v>7</v>
      </c>
      <c r="K120" s="6">
        <f>+D120+F120+H120+J120</f>
        <v>0</v>
      </c>
      <c r="L120" s="6">
        <f>+F120+J120</f>
        <v>0</v>
      </c>
      <c r="M120" s="6">
        <f>+D120+H120</f>
        <v>0</v>
      </c>
    </row>
    <row r="121" spans="1:13" ht="15">
      <c r="A121" s="29" t="s">
        <v>377</v>
      </c>
      <c r="B121" t="s">
        <v>13</v>
      </c>
      <c r="I121" s="20">
        <v>32</v>
      </c>
      <c r="K121" s="6">
        <f>+D121+F121+H121+J121</f>
        <v>0</v>
      </c>
      <c r="L121" s="6">
        <f>+F121+J121</f>
        <v>0</v>
      </c>
      <c r="M121" s="6">
        <f>+D121+H121</f>
        <v>0</v>
      </c>
    </row>
    <row r="122" spans="1:13" ht="15">
      <c r="A122" s="9" t="s">
        <v>105</v>
      </c>
      <c r="B122" t="s">
        <v>9</v>
      </c>
      <c r="C122" s="20">
        <v>51</v>
      </c>
      <c r="E122" s="7"/>
      <c r="K122" s="6">
        <f>+D122+F122+H122+J122</f>
        <v>0</v>
      </c>
      <c r="L122" s="6">
        <f>+F122+J122</f>
        <v>0</v>
      </c>
      <c r="M122" s="6">
        <f>+D122+H122</f>
        <v>0</v>
      </c>
    </row>
    <row r="123" spans="1:13" ht="15">
      <c r="A123" s="9" t="s">
        <v>177</v>
      </c>
      <c r="B123" t="s">
        <v>18</v>
      </c>
      <c r="E123" s="20">
        <v>68</v>
      </c>
      <c r="K123" s="6">
        <f>+D123+F123+H123+J123</f>
        <v>0</v>
      </c>
      <c r="L123" s="6">
        <f>+F123+J123</f>
        <v>0</v>
      </c>
      <c r="M123" s="6">
        <f>+D123+H123</f>
        <v>0</v>
      </c>
    </row>
    <row r="124" spans="1:13" ht="15">
      <c r="A124" s="29" t="s">
        <v>364</v>
      </c>
      <c r="B124" t="s">
        <v>8</v>
      </c>
      <c r="G124" s="20" t="s">
        <v>7</v>
      </c>
      <c r="K124" s="6">
        <f>+D124+F124+H124+J124</f>
        <v>0</v>
      </c>
      <c r="L124" s="6">
        <f>+F124+J124</f>
        <v>0</v>
      </c>
      <c r="M124" s="6">
        <f>+D124+H124</f>
        <v>0</v>
      </c>
    </row>
    <row r="125" spans="1:13" ht="15">
      <c r="A125" s="3" t="s">
        <v>154</v>
      </c>
      <c r="B125" t="s">
        <v>3</v>
      </c>
      <c r="E125" s="20">
        <v>57</v>
      </c>
      <c r="K125" s="6">
        <f>+D125+F125+H125+J125</f>
        <v>0</v>
      </c>
      <c r="L125" s="6">
        <f>+F125+J125</f>
        <v>0</v>
      </c>
      <c r="M125" s="6">
        <f>+D125+H125</f>
        <v>0</v>
      </c>
    </row>
    <row r="126" spans="1:9" ht="15">
      <c r="A126" s="27" t="s">
        <v>380</v>
      </c>
      <c r="B126" t="s">
        <v>2</v>
      </c>
      <c r="I126" s="20" t="s">
        <v>7</v>
      </c>
    </row>
  </sheetData>
  <sheetProtection/>
  <mergeCells count="4"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5.421875" style="0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9" max="9" width="4.57421875" style="0" customWidth="1"/>
    <col min="10" max="10" width="15.421875" style="0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47" t="s">
        <v>121</v>
      </c>
      <c r="C1" s="47"/>
      <c r="D1" s="47"/>
      <c r="E1" s="47"/>
      <c r="F1" s="47"/>
      <c r="I1" s="47" t="s">
        <v>194</v>
      </c>
      <c r="J1" s="47"/>
      <c r="K1" s="47"/>
      <c r="L1" s="47"/>
      <c r="M1" s="47"/>
    </row>
    <row r="2" spans="2:13" s="21" customFormat="1" ht="15.75" thickBot="1">
      <c r="B2" s="46" t="s">
        <v>25</v>
      </c>
      <c r="C2" s="46"/>
      <c r="D2" s="22" t="s">
        <v>112</v>
      </c>
      <c r="E2" s="22" t="s">
        <v>113</v>
      </c>
      <c r="F2" s="22" t="s">
        <v>114</v>
      </c>
      <c r="I2" s="46" t="s">
        <v>25</v>
      </c>
      <c r="J2" s="46"/>
      <c r="K2" s="25" t="s">
        <v>112</v>
      </c>
      <c r="L2" s="25" t="s">
        <v>113</v>
      </c>
      <c r="M2" s="25" t="s">
        <v>114</v>
      </c>
    </row>
    <row r="3" spans="3:13" ht="15.75" thickTop="1">
      <c r="C3" t="s">
        <v>120</v>
      </c>
      <c r="D3">
        <f>619+139</f>
        <v>758</v>
      </c>
      <c r="E3">
        <v>13</v>
      </c>
      <c r="F3" s="23">
        <f>+D3/E3</f>
        <v>58.30769230769231</v>
      </c>
      <c r="J3" t="s">
        <v>111</v>
      </c>
      <c r="K3">
        <f>322+215</f>
        <v>537</v>
      </c>
      <c r="L3">
        <v>20</v>
      </c>
      <c r="M3" s="23">
        <f aca="true" t="shared" si="0" ref="M3:M23">+K3/L3</f>
        <v>26.85</v>
      </c>
    </row>
    <row r="4" spans="3:13" ht="15">
      <c r="C4" t="s">
        <v>111</v>
      </c>
      <c r="D4">
        <f>467+70</f>
        <v>537</v>
      </c>
      <c r="E4">
        <v>14</v>
      </c>
      <c r="F4" s="23">
        <f>+D4/E4</f>
        <v>38.357142857142854</v>
      </c>
      <c r="J4" t="s">
        <v>128</v>
      </c>
      <c r="K4">
        <f>237+280</f>
        <v>517</v>
      </c>
      <c r="L4">
        <v>14</v>
      </c>
      <c r="M4" s="23">
        <f t="shared" si="0"/>
        <v>36.92857142857143</v>
      </c>
    </row>
    <row r="5" spans="3:13" ht="15">
      <c r="C5" t="s">
        <v>130</v>
      </c>
      <c r="D5">
        <f>137+172</f>
        <v>309</v>
      </c>
      <c r="E5">
        <v>10</v>
      </c>
      <c r="F5" s="23">
        <f>+D5/E5</f>
        <v>30.9</v>
      </c>
      <c r="J5" t="s">
        <v>118</v>
      </c>
      <c r="K5">
        <f>232+7</f>
        <v>239</v>
      </c>
      <c r="L5">
        <v>15</v>
      </c>
      <c r="M5" s="23">
        <f t="shared" si="0"/>
        <v>15.933333333333334</v>
      </c>
    </row>
    <row r="6" spans="3:13" ht="15">
      <c r="C6" t="s">
        <v>118</v>
      </c>
      <c r="D6">
        <f>229+58</f>
        <v>287</v>
      </c>
      <c r="E6">
        <v>10</v>
      </c>
      <c r="F6" s="23">
        <f>+D6/E6</f>
        <v>28.7</v>
      </c>
      <c r="J6" t="s">
        <v>122</v>
      </c>
      <c r="K6">
        <f>111+72</f>
        <v>183</v>
      </c>
      <c r="L6">
        <v>16</v>
      </c>
      <c r="M6" s="23">
        <f>+K6/L6</f>
        <v>11.4375</v>
      </c>
    </row>
    <row r="7" spans="3:13" ht="15">
      <c r="C7" t="s">
        <v>117</v>
      </c>
      <c r="D7">
        <f>136+60</f>
        <v>196</v>
      </c>
      <c r="E7">
        <v>5</v>
      </c>
      <c r="F7" s="23">
        <f>+D7/E7</f>
        <v>39.2</v>
      </c>
      <c r="J7" t="s">
        <v>130</v>
      </c>
      <c r="K7">
        <f>140+36</f>
        <v>176</v>
      </c>
      <c r="L7">
        <v>11</v>
      </c>
      <c r="M7" s="23">
        <f t="shared" si="0"/>
        <v>16</v>
      </c>
    </row>
    <row r="8" spans="3:13" ht="15">
      <c r="C8" t="s">
        <v>122</v>
      </c>
      <c r="D8">
        <f>167+19</f>
        <v>186</v>
      </c>
      <c r="E8">
        <v>12</v>
      </c>
      <c r="F8" s="23">
        <f>+D8/E8</f>
        <v>15.5</v>
      </c>
      <c r="J8" t="s">
        <v>115</v>
      </c>
      <c r="K8">
        <f>119+45</f>
        <v>164</v>
      </c>
      <c r="L8">
        <v>15</v>
      </c>
      <c r="M8" s="23">
        <f t="shared" si="0"/>
        <v>10.933333333333334</v>
      </c>
    </row>
    <row r="9" spans="3:13" ht="15">
      <c r="C9" t="s">
        <v>131</v>
      </c>
      <c r="D9">
        <f>132+38</f>
        <v>170</v>
      </c>
      <c r="E9">
        <v>8</v>
      </c>
      <c r="F9" s="23">
        <f>+D9/E9</f>
        <v>21.25</v>
      </c>
      <c r="J9" t="s">
        <v>184</v>
      </c>
      <c r="K9">
        <f>84+9</f>
        <v>93</v>
      </c>
      <c r="L9">
        <v>4</v>
      </c>
      <c r="M9" s="23">
        <f t="shared" si="0"/>
        <v>23.25</v>
      </c>
    </row>
    <row r="10" spans="3:13" ht="15">
      <c r="C10" t="s">
        <v>126</v>
      </c>
      <c r="D10">
        <f>94+26</f>
        <v>120</v>
      </c>
      <c r="E10">
        <v>4</v>
      </c>
      <c r="F10" s="23">
        <f>+D10/E10</f>
        <v>30</v>
      </c>
      <c r="J10" t="s">
        <v>131</v>
      </c>
      <c r="K10">
        <f>45+41</f>
        <v>86</v>
      </c>
      <c r="L10">
        <v>13</v>
      </c>
      <c r="M10" s="23">
        <f>+K10/L10</f>
        <v>6.615384615384615</v>
      </c>
    </row>
    <row r="11" spans="3:13" ht="15">
      <c r="C11" t="s">
        <v>129</v>
      </c>
      <c r="D11">
        <f>24+50</f>
        <v>74</v>
      </c>
      <c r="E11">
        <v>3</v>
      </c>
      <c r="F11" s="23">
        <f>+D11/E11</f>
        <v>24.666666666666668</v>
      </c>
      <c r="J11" t="s">
        <v>124</v>
      </c>
      <c r="K11">
        <f>80+2</f>
        <v>82</v>
      </c>
      <c r="L11">
        <v>5</v>
      </c>
      <c r="M11" s="23">
        <f t="shared" si="0"/>
        <v>16.4</v>
      </c>
    </row>
    <row r="12" spans="3:13" ht="15">
      <c r="C12" t="s">
        <v>115</v>
      </c>
      <c r="D12">
        <f>35+36</f>
        <v>71</v>
      </c>
      <c r="E12">
        <v>8</v>
      </c>
      <c r="F12" s="23">
        <f>+D12/E12</f>
        <v>8.875</v>
      </c>
      <c r="J12" t="s">
        <v>116</v>
      </c>
      <c r="K12">
        <v>34</v>
      </c>
      <c r="L12">
        <v>5</v>
      </c>
      <c r="M12" s="23">
        <f t="shared" si="0"/>
        <v>6.8</v>
      </c>
    </row>
    <row r="13" spans="3:13" ht="15">
      <c r="C13" t="s">
        <v>128</v>
      </c>
      <c r="D13">
        <f>47+23</f>
        <v>70</v>
      </c>
      <c r="E13">
        <v>10</v>
      </c>
      <c r="F13" s="23">
        <f>+D13/E13</f>
        <v>7</v>
      </c>
      <c r="J13" t="s">
        <v>126</v>
      </c>
      <c r="K13">
        <f>27+7</f>
        <v>34</v>
      </c>
      <c r="L13">
        <v>12</v>
      </c>
      <c r="M13" s="23">
        <f t="shared" si="0"/>
        <v>2.8333333333333335</v>
      </c>
    </row>
    <row r="14" spans="3:13" ht="15">
      <c r="C14" t="s">
        <v>116</v>
      </c>
      <c r="D14">
        <f>36+22</f>
        <v>58</v>
      </c>
      <c r="E14">
        <v>4</v>
      </c>
      <c r="F14" s="23">
        <f>+D14/E14</f>
        <v>14.5</v>
      </c>
      <c r="J14" t="s">
        <v>120</v>
      </c>
      <c r="K14">
        <f>26+5</f>
        <v>31</v>
      </c>
      <c r="L14">
        <v>6</v>
      </c>
      <c r="M14" s="23">
        <f t="shared" si="0"/>
        <v>5.166666666666667</v>
      </c>
    </row>
    <row r="15" spans="3:13" ht="15">
      <c r="C15" t="s">
        <v>119</v>
      </c>
      <c r="D15">
        <v>4</v>
      </c>
      <c r="E15">
        <v>1</v>
      </c>
      <c r="F15" s="23">
        <f>+D15/E15</f>
        <v>4</v>
      </c>
      <c r="J15" t="s">
        <v>276</v>
      </c>
      <c r="K15">
        <v>0</v>
      </c>
      <c r="L15">
        <v>1</v>
      </c>
      <c r="M15" s="23">
        <f t="shared" si="0"/>
        <v>0</v>
      </c>
    </row>
    <row r="16" spans="3:13" ht="15">
      <c r="C16" t="s">
        <v>127</v>
      </c>
      <c r="D16">
        <v>0</v>
      </c>
      <c r="E16">
        <v>1</v>
      </c>
      <c r="F16" s="23">
        <f>+D16/E16</f>
        <v>0</v>
      </c>
      <c r="J16" t="s">
        <v>277</v>
      </c>
      <c r="K16">
        <v>0</v>
      </c>
      <c r="L16">
        <v>1</v>
      </c>
      <c r="M16" s="23">
        <f t="shared" si="0"/>
        <v>0</v>
      </c>
    </row>
    <row r="17" spans="3:13" ht="15">
      <c r="C17" t="s">
        <v>184</v>
      </c>
      <c r="D17">
        <v>0</v>
      </c>
      <c r="E17">
        <v>1</v>
      </c>
      <c r="F17" s="23">
        <f aca="true" t="shared" si="1" ref="F17:F22">+D17/E17</f>
        <v>0</v>
      </c>
      <c r="J17" t="s">
        <v>278</v>
      </c>
      <c r="K17">
        <v>0</v>
      </c>
      <c r="L17">
        <v>1</v>
      </c>
      <c r="M17" s="23">
        <f t="shared" si="0"/>
        <v>0</v>
      </c>
    </row>
    <row r="18" spans="3:13" ht="15">
      <c r="C18" t="s">
        <v>185</v>
      </c>
      <c r="D18">
        <v>0</v>
      </c>
      <c r="E18">
        <v>1</v>
      </c>
      <c r="F18" s="23">
        <f t="shared" si="1"/>
        <v>0</v>
      </c>
      <c r="J18" t="s">
        <v>279</v>
      </c>
      <c r="K18">
        <v>0</v>
      </c>
      <c r="L18">
        <v>1</v>
      </c>
      <c r="M18" s="23">
        <f t="shared" si="0"/>
        <v>0</v>
      </c>
    </row>
    <row r="19" spans="3:13" ht="15">
      <c r="C19" t="s">
        <v>186</v>
      </c>
      <c r="D19">
        <v>0</v>
      </c>
      <c r="E19">
        <v>1</v>
      </c>
      <c r="F19" s="23">
        <f t="shared" si="1"/>
        <v>0</v>
      </c>
      <c r="J19" t="s">
        <v>129</v>
      </c>
      <c r="K19">
        <v>0</v>
      </c>
      <c r="L19">
        <v>1</v>
      </c>
      <c r="M19" s="23">
        <f t="shared" si="0"/>
        <v>0</v>
      </c>
    </row>
    <row r="20" spans="3:13" ht="15">
      <c r="C20" t="s">
        <v>187</v>
      </c>
      <c r="D20">
        <v>0</v>
      </c>
      <c r="E20">
        <v>1</v>
      </c>
      <c r="F20" s="23">
        <f t="shared" si="1"/>
        <v>0</v>
      </c>
      <c r="J20" t="s">
        <v>127</v>
      </c>
      <c r="K20">
        <v>0</v>
      </c>
      <c r="L20">
        <v>1</v>
      </c>
      <c r="M20" s="23">
        <f t="shared" si="0"/>
        <v>0</v>
      </c>
    </row>
    <row r="21" spans="3:13" ht="15">
      <c r="C21" t="s">
        <v>370</v>
      </c>
      <c r="D21">
        <v>0</v>
      </c>
      <c r="E21">
        <v>1</v>
      </c>
      <c r="F21" s="23">
        <f t="shared" si="1"/>
        <v>0</v>
      </c>
      <c r="J21" t="s">
        <v>123</v>
      </c>
      <c r="K21">
        <v>0</v>
      </c>
      <c r="L21">
        <v>2</v>
      </c>
      <c r="M21" s="23">
        <f t="shared" si="0"/>
        <v>0</v>
      </c>
    </row>
    <row r="22" spans="3:13" ht="15">
      <c r="C22" t="s">
        <v>279</v>
      </c>
      <c r="D22">
        <v>0</v>
      </c>
      <c r="E22">
        <v>2</v>
      </c>
      <c r="F22" s="23">
        <f t="shared" si="1"/>
        <v>0</v>
      </c>
      <c r="J22" t="s">
        <v>119</v>
      </c>
      <c r="K22">
        <v>0</v>
      </c>
      <c r="L22">
        <v>2</v>
      </c>
      <c r="M22" s="23">
        <f t="shared" si="0"/>
        <v>0</v>
      </c>
    </row>
    <row r="23" spans="3:13" ht="15">
      <c r="C23" t="s">
        <v>125</v>
      </c>
      <c r="D23">
        <v>0</v>
      </c>
      <c r="E23">
        <v>2</v>
      </c>
      <c r="F23" s="23">
        <f>+D23/E23</f>
        <v>0</v>
      </c>
      <c r="J23" t="s">
        <v>117</v>
      </c>
      <c r="K23">
        <v>0</v>
      </c>
      <c r="L23">
        <v>6</v>
      </c>
      <c r="M23" s="23">
        <f t="shared" si="0"/>
        <v>0</v>
      </c>
    </row>
    <row r="24" spans="3:6" ht="15">
      <c r="C24" t="s">
        <v>183</v>
      </c>
      <c r="D24">
        <v>0</v>
      </c>
      <c r="E24">
        <v>2</v>
      </c>
      <c r="F24" s="23">
        <f>+D24/E24</f>
        <v>0</v>
      </c>
    </row>
    <row r="25" spans="3:6" ht="15">
      <c r="C25" t="s">
        <v>369</v>
      </c>
      <c r="D25">
        <v>0</v>
      </c>
      <c r="E25">
        <v>2</v>
      </c>
      <c r="F25" s="23">
        <f>+D25/E25</f>
        <v>0</v>
      </c>
    </row>
    <row r="26" spans="3:6" ht="15">
      <c r="C26" t="s">
        <v>123</v>
      </c>
      <c r="D26">
        <v>0</v>
      </c>
      <c r="E26">
        <v>4</v>
      </c>
      <c r="F26" s="23">
        <f>+D26/E26</f>
        <v>0</v>
      </c>
    </row>
    <row r="27" spans="3:6" ht="15">
      <c r="C27" t="s">
        <v>124</v>
      </c>
      <c r="D27">
        <v>0</v>
      </c>
      <c r="E27">
        <v>5</v>
      </c>
      <c r="F27" s="23">
        <f>+D27/E27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2010-11-28T21:29:02Z</dcterms:modified>
  <cp:category/>
  <cp:version/>
  <cp:contentType/>
  <cp:contentStatus/>
</cp:coreProperties>
</file>